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Rodriguez\Desktop\IMELDA\"/>
    </mc:Choice>
  </mc:AlternateContent>
  <xr:revisionPtr revIDLastSave="0" documentId="13_ncr:1_{E4F469A5-5F42-46A1-BC42-0100325795F1}" xr6:coauthVersionLast="47" xr6:coauthVersionMax="47" xr10:uidLastSave="{00000000-0000-0000-0000-000000000000}"/>
  <bookViews>
    <workbookView xWindow="-60" yWindow="-60" windowWidth="28920" windowHeight="15720" activeTab="1" xr2:uid="{1FD4A75A-3213-4F47-8687-2CB7CF5D4FC7}"/>
  </bookViews>
  <sheets>
    <sheet name="CAJA CHICA SEPTIEMBRE " sheetId="1" r:id="rId1"/>
    <sheet name="RESUMEN REQUERIMIENTO" sheetId="3" r:id="rId2"/>
    <sheet name="GASTOS MENSUALES" sheetId="5" r:id="rId3"/>
    <sheet name="Hoja1" sheetId="2" r:id="rId4"/>
    <sheet name="CAJA CHICA" sheetId="4" r:id="rId5"/>
  </sheets>
  <definedNames>
    <definedName name="_xlnm._FilterDatabase" localSheetId="0" hidden="1">'CAJA CHICA SEPTIEMBRE '!$A$2:$M$155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9" i="1" l="1"/>
  <c r="Q68" i="1"/>
  <c r="Q67" i="1"/>
  <c r="Q66" i="1"/>
  <c r="Q65" i="1"/>
  <c r="Q64" i="1"/>
  <c r="Q63" i="1"/>
  <c r="Q62" i="1"/>
  <c r="Q61" i="1"/>
  <c r="H66" i="1"/>
  <c r="M36" i="3"/>
  <c r="E22" i="3"/>
  <c r="L28" i="3" s="1"/>
  <c r="M28" i="3" s="1"/>
  <c r="F22" i="3"/>
  <c r="G22" i="3"/>
  <c r="L30" i="3" s="1"/>
  <c r="M30" i="3" s="1"/>
  <c r="H22" i="3"/>
  <c r="I22" i="3"/>
  <c r="L32" i="3" s="1"/>
  <c r="M32" i="3" s="1"/>
  <c r="J22" i="3"/>
  <c r="K22" i="3"/>
  <c r="L22" i="3"/>
  <c r="D22" i="3"/>
  <c r="L27" i="3" s="1"/>
  <c r="M27" i="3" s="1"/>
  <c r="C22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3" i="3"/>
  <c r="L33" i="3"/>
  <c r="M33" i="3" s="1"/>
  <c r="L29" i="3"/>
  <c r="M29" i="3" s="1"/>
  <c r="L31" i="3"/>
  <c r="M31" i="3" s="1"/>
  <c r="L34" i="3"/>
  <c r="M34" i="3" s="1"/>
  <c r="L35" i="3"/>
  <c r="M35" i="3" s="1"/>
  <c r="J53" i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3" i="3"/>
  <c r="I1" i="5"/>
  <c r="J5" i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4" i="1"/>
  <c r="J3" i="1"/>
  <c r="AA24" i="4"/>
  <c r="X23" i="4"/>
  <c r="X22" i="4"/>
  <c r="X21" i="4"/>
  <c r="X20" i="4"/>
  <c r="X19" i="4"/>
  <c r="X18" i="4"/>
  <c r="X17" i="4"/>
  <c r="X16" i="4"/>
  <c r="X15" i="4"/>
  <c r="X24" i="4" s="1"/>
  <c r="T12" i="4"/>
  <c r="S12" i="4"/>
  <c r="R12" i="4"/>
  <c r="Q12" i="4"/>
  <c r="P12" i="4"/>
  <c r="O12" i="4"/>
  <c r="N12" i="4"/>
  <c r="M12" i="4"/>
  <c r="L12" i="4"/>
  <c r="J12" i="4"/>
  <c r="AD9" i="4"/>
  <c r="Q70" i="1" l="1"/>
  <c r="Q71" i="1" s="1"/>
  <c r="M22" i="3"/>
  <c r="G33" i="2"/>
  <c r="G32" i="2"/>
  <c r="G31" i="2"/>
  <c r="G30" i="2"/>
  <c r="G29" i="2"/>
  <c r="G28" i="2"/>
  <c r="G27" i="2"/>
  <c r="G26" i="2"/>
  <c r="G25" i="2"/>
  <c r="M12" i="2"/>
  <c r="L12" i="2"/>
  <c r="K12" i="2"/>
  <c r="J12" i="2"/>
  <c r="I12" i="2"/>
  <c r="H12" i="2"/>
  <c r="G12" i="2"/>
  <c r="F12" i="2"/>
  <c r="E12" i="2"/>
  <c r="C11" i="2"/>
  <c r="G34" i="2" l="1"/>
</calcChain>
</file>

<file path=xl/sharedStrings.xml><?xml version="1.0" encoding="utf-8"?>
<sst xmlns="http://schemas.openxmlformats.org/spreadsheetml/2006/main" count="555" uniqueCount="197">
  <si>
    <t>RAZON SOCIAL</t>
  </si>
  <si>
    <t>FECHA DE COMPRA</t>
  </si>
  <si>
    <t>NO. D FACTURA O REMISION</t>
  </si>
  <si>
    <t>CENTRO DE COSTOS</t>
  </si>
  <si>
    <t>DESTINO</t>
  </si>
  <si>
    <t>TIPO</t>
  </si>
  <si>
    <t>FONDO RESTANTE DEL MES PASADO</t>
  </si>
  <si>
    <t>IMPORTE</t>
  </si>
  <si>
    <t>SALDO</t>
  </si>
  <si>
    <t>RESPONSABLE</t>
  </si>
  <si>
    <t>COMPROBANTE DE GASTOS</t>
  </si>
  <si>
    <t>EFECTIVO</t>
  </si>
  <si>
    <t>CAJA CHICA</t>
  </si>
  <si>
    <t>DEPOSITO</t>
  </si>
  <si>
    <t>GASTO</t>
  </si>
  <si>
    <t>JORGE RAMIREZ</t>
  </si>
  <si>
    <t>Diana Leyva</t>
  </si>
  <si>
    <t>DIANA LEYVA</t>
  </si>
  <si>
    <t xml:space="preserve">LIMPIEZA OFICINA </t>
  </si>
  <si>
    <t>DEPOSITO CAJA CHICA FOLIO 57664</t>
  </si>
  <si>
    <t xml:space="preserve">ANTICIPO PRESUPUESTO #20741 </t>
  </si>
  <si>
    <t xml:space="preserve">TAXI DE PATIO A CIENEGA AUT. CONTADOR </t>
  </si>
  <si>
    <t>AURELIO RAZGADO</t>
  </si>
  <si>
    <t>COMPRA DE 2 BULTOS DE CEMENTO</t>
  </si>
  <si>
    <t xml:space="preserve">ERIK MUNGUIA </t>
  </si>
  <si>
    <t xml:space="preserve">PAGO DE COMISION </t>
  </si>
  <si>
    <t xml:space="preserve">PAGO DE NOMINA </t>
  </si>
  <si>
    <t xml:space="preserve">CONVENIO TRANCITO ESCOBEDO </t>
  </si>
  <si>
    <t xml:space="preserve">ORELIA </t>
  </si>
  <si>
    <t xml:space="preserve">TAXI DE JUAREZ A BASE PARA SERVICIO EN CLARIOS </t>
  </si>
  <si>
    <t xml:space="preserve">LUIS </t>
  </si>
  <si>
    <t xml:space="preserve">GASOLINA AUTO PROPIO AUT. CONTADOR </t>
  </si>
  <si>
    <t>VIANEY G.</t>
  </si>
  <si>
    <t xml:space="preserve">COMPRA DE COLCHON </t>
  </si>
  <si>
    <t xml:space="preserve">COMPRA DE AGUA Y HIELO </t>
  </si>
  <si>
    <t>SR. HOMERO</t>
  </si>
  <si>
    <t>COMPRA DE CUBREBOCAS KN95</t>
  </si>
  <si>
    <t>ESTACIONAMIENTO</t>
  </si>
  <si>
    <t>REEMBOLSO VULCANIZADORA JR</t>
  </si>
  <si>
    <t>TAXI APOYO CLARIOS TANQUES</t>
  </si>
  <si>
    <t>COMPRA DE TORNILLOS</t>
  </si>
  <si>
    <t>LUIS MARTIN VILLAR</t>
  </si>
  <si>
    <t>CERTIFICADO MEDICO</t>
  </si>
  <si>
    <t xml:space="preserve">SOBRANTE FINIQUITO YAHAIRA </t>
  </si>
  <si>
    <t>CONCEPTO</t>
  </si>
  <si>
    <t xml:space="preserve">CAJA CHICA </t>
  </si>
  <si>
    <t>DENOMINACIÓN</t>
  </si>
  <si>
    <t>CANT</t>
  </si>
  <si>
    <t>TOTAL</t>
  </si>
  <si>
    <t>LUPITA USCANGA</t>
  </si>
  <si>
    <t xml:space="preserve">RENTA LINDA VISTA </t>
  </si>
  <si>
    <t>PAGO TELEFONO METROPLEX</t>
  </si>
  <si>
    <t>ABONO AGUA METROPLEX</t>
  </si>
  <si>
    <t>LIMPIEZA OFICINA ´05 SEP</t>
  </si>
  <si>
    <t>COMPRA DE GARRAFONES DE AGUA</t>
  </si>
  <si>
    <t>COPIAS LLAVES OFICINA</t>
  </si>
  <si>
    <t>lupita cruz</t>
  </si>
  <si>
    <t>MARIO MEDRANO</t>
  </si>
  <si>
    <t>PAGO UBER PERSONAL NUEVO</t>
  </si>
  <si>
    <t>LUPITA CRUZ</t>
  </si>
  <si>
    <t>FOLIO 57832</t>
  </si>
  <si>
    <t xml:space="preserve">NOMINA </t>
  </si>
  <si>
    <t>PAGO DE NOMINA OPERACIONES</t>
  </si>
  <si>
    <t>NELSON CRUZ</t>
  </si>
  <si>
    <t>DESCUENTO CRÉDITO INFONAVIT</t>
  </si>
  <si>
    <t>EDER VILLALOBOS</t>
  </si>
  <si>
    <t>CRISTHIAN MENDEZ</t>
  </si>
  <si>
    <t>ANGEL SANTIAGO</t>
  </si>
  <si>
    <t xml:space="preserve">RECURACIÓN UBER </t>
  </si>
  <si>
    <t>ORELIA ROBLEDO</t>
  </si>
  <si>
    <t>HIELO Y AGUA</t>
  </si>
  <si>
    <t>APOYO TAXIS CLARIOS LIMPIEZA TANQUE</t>
  </si>
  <si>
    <t>LUIS CASTILLO</t>
  </si>
  <si>
    <t>PAGO DE COMISIONES</t>
  </si>
  <si>
    <t>COMPRA HIELO GRAFTECH</t>
  </si>
  <si>
    <t>ALBERTO ZAMUDIO</t>
  </si>
  <si>
    <t>PONCHE VOLTEO VERACRUZ</t>
  </si>
  <si>
    <t>LIMPIEZA DE OFICINA 08 SEP</t>
  </si>
  <si>
    <t>HOMERO ROBLEDO</t>
  </si>
  <si>
    <t>JAVIER MUÑIZ</t>
  </si>
  <si>
    <t>2 GARRAFONES DE AGUA</t>
  </si>
  <si>
    <t>LIMPIEZA OFICINA</t>
  </si>
  <si>
    <t>DISPOSICIÓN DE LLANTAS</t>
  </si>
  <si>
    <t>LAURA ENRIQUEZ</t>
  </si>
  <si>
    <t>REPOSICIÓN DE UBER LUIS ANGEL</t>
  </si>
  <si>
    <t>LIMPIEZA DE OFICINA 11 SEP</t>
  </si>
  <si>
    <t>CARGO</t>
  </si>
  <si>
    <t>ABONO</t>
  </si>
  <si>
    <t>BARRIDO CLARIOS</t>
  </si>
  <si>
    <t>VIE</t>
  </si>
  <si>
    <t>SAB</t>
  </si>
  <si>
    <t>DOM</t>
  </si>
  <si>
    <t>LUN</t>
  </si>
  <si>
    <t>MAR</t>
  </si>
  <si>
    <t>MIE</t>
  </si>
  <si>
    <t>JUE</t>
  </si>
  <si>
    <t>PARA REPONER SOBRES</t>
  </si>
  <si>
    <t>ALFREDO GUIA</t>
  </si>
  <si>
    <t>PAGO VIANEY LIMPIEZASEMANA DEL 18 AL 22 AGOS</t>
  </si>
  <si>
    <t>ROBERTO BARRERA</t>
  </si>
  <si>
    <t>TAXI APOYO BARRIDO Y LIMPIEZA DE TANQUE</t>
  </si>
  <si>
    <t>CESAR OMAR</t>
  </si>
  <si>
    <t>TRANSITOS</t>
  </si>
  <si>
    <t>LIC GERARDO LEIJA</t>
  </si>
  <si>
    <t>IVAN VALDEZ</t>
  </si>
  <si>
    <t>TELMEX</t>
  </si>
  <si>
    <t>AGUA CENTRTAL DE CARGA</t>
  </si>
  <si>
    <t>APOYO DE PERSONAL DE OPERACIONES A BARRIDO</t>
  </si>
  <si>
    <t>APODACA</t>
  </si>
  <si>
    <t>GUADALUPE</t>
  </si>
  <si>
    <t>SAN NICOLAS</t>
  </si>
  <si>
    <t>MONTERREY</t>
  </si>
  <si>
    <t>STA CATARINA</t>
  </si>
  <si>
    <t>PESQUERIA</t>
  </si>
  <si>
    <t>CADEREYTA</t>
  </si>
  <si>
    <t>ESCOBEDO</t>
  </si>
  <si>
    <t>CIENEGA DE FLORES</t>
  </si>
  <si>
    <t xml:space="preserve">Entregado por Lupita </t>
  </si>
  <si>
    <t>CLASIFICACION</t>
  </si>
  <si>
    <t xml:space="preserve">RECIBOS </t>
  </si>
  <si>
    <t>GASTOS MENSUALES</t>
  </si>
  <si>
    <t>Renta</t>
  </si>
  <si>
    <t>Agua</t>
  </si>
  <si>
    <t>Luz</t>
  </si>
  <si>
    <t>Gas</t>
  </si>
  <si>
    <t>Telmex</t>
  </si>
  <si>
    <t>Metroplex</t>
  </si>
  <si>
    <t>Fecha de pago</t>
  </si>
  <si>
    <t>25 c/mes</t>
  </si>
  <si>
    <t>Usuario</t>
  </si>
  <si>
    <t>Pass</t>
  </si>
  <si>
    <t>Teléfono</t>
  </si>
  <si>
    <t>Importe</t>
  </si>
  <si>
    <t>Concepto</t>
  </si>
  <si>
    <t>Los Angeles</t>
  </si>
  <si>
    <t>Oficina</t>
  </si>
  <si>
    <t>Izzi</t>
  </si>
  <si>
    <t>Telcel</t>
  </si>
  <si>
    <t>Transitos</t>
  </si>
  <si>
    <t>Apodaca</t>
  </si>
  <si>
    <t>Guadalupe</t>
  </si>
  <si>
    <t>San Nicolas</t>
  </si>
  <si>
    <t>Santa Catarina</t>
  </si>
  <si>
    <t>Pesquería</t>
  </si>
  <si>
    <t>Cadereyta</t>
  </si>
  <si>
    <t>Escobedo</t>
  </si>
  <si>
    <t>Cienega</t>
  </si>
  <si>
    <t>c/15 mes</t>
  </si>
  <si>
    <t>c/30 mes</t>
  </si>
  <si>
    <t>Septiembre</t>
  </si>
  <si>
    <t>Octubre</t>
  </si>
  <si>
    <t>Noviembre</t>
  </si>
  <si>
    <t>Dciembre</t>
  </si>
  <si>
    <t>15-17 c/mes</t>
  </si>
  <si>
    <t xml:space="preserve">15 c/mes </t>
  </si>
  <si>
    <t>TAXIS</t>
  </si>
  <si>
    <t>SRA VIANEY</t>
  </si>
  <si>
    <t>LIC. LEIJA</t>
  </si>
  <si>
    <t>RENTA LOS ANGELES</t>
  </si>
  <si>
    <t>AGUA LOS ANGELES</t>
  </si>
  <si>
    <t>LUZ LOS ANGELES</t>
  </si>
  <si>
    <t>15 /mes</t>
  </si>
  <si>
    <t>12/mes</t>
  </si>
  <si>
    <t>GAS METROPLEX</t>
  </si>
  <si>
    <t>APP</t>
  </si>
  <si>
    <t>Lic. Leija</t>
  </si>
  <si>
    <t>TELMEX METROPLEX</t>
  </si>
  <si>
    <t>AGUA METROPLEX</t>
  </si>
  <si>
    <t>LUZ METROPLEX</t>
  </si>
  <si>
    <t>IZZI OFICINA</t>
  </si>
  <si>
    <t>TELMEX OFICINA</t>
  </si>
  <si>
    <t>TELCEL OFICINA</t>
  </si>
  <si>
    <t>AGUA OFICINA</t>
  </si>
  <si>
    <t>LUZ OFICINA</t>
  </si>
  <si>
    <t>Departamento Linda Vista</t>
  </si>
  <si>
    <t xml:space="preserve">COLOCACION DE ACCESORIOS </t>
  </si>
  <si>
    <t>TRANSITO</t>
  </si>
  <si>
    <t>EXAMENES</t>
  </si>
  <si>
    <t>SECADORA</t>
  </si>
  <si>
    <t xml:space="preserve">EXCEDENTE </t>
  </si>
  <si>
    <t>MONTO</t>
  </si>
  <si>
    <t>CAROLINA (7 PERSONAS)</t>
  </si>
  <si>
    <t>SOBRE</t>
  </si>
  <si>
    <t>Imelda González</t>
  </si>
  <si>
    <t>CAPITEL</t>
  </si>
  <si>
    <t>VICTOR</t>
  </si>
  <si>
    <t>TICKET 62</t>
  </si>
  <si>
    <t>FIBRA METALICA</t>
  </si>
  <si>
    <t>FOLIO 57981</t>
  </si>
  <si>
    <t>DEPOSITO CAJA CHICA FOLIO 57981</t>
  </si>
  <si>
    <t>PAGO NOMINA SEMANAL</t>
  </si>
  <si>
    <t>PAGO NOMINA QUINCENAL</t>
  </si>
  <si>
    <t>IVAN VALDES</t>
  </si>
  <si>
    <t>AGUA Y HIELO GRAFTECH</t>
  </si>
  <si>
    <t>ESTACIONAMIENTO SECRETARIA MEDIO AMBIENTE</t>
  </si>
  <si>
    <t>LIC LEIJA</t>
  </si>
  <si>
    <t>RECIBOS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</si>
</sst>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Bahnschrift SemiLight"/>
      <family val="2"/>
    </font>
    <font>
      <sz val="9"/>
      <color theme="1"/>
      <name val="Bahnschrift SemiLight"/>
      <family val="2"/>
    </font>
    <font>
      <b/>
      <sz val="10"/>
      <color theme="1"/>
      <name val="Bahnschrift SemiLight"/>
      <family val="2"/>
    </font>
    <font>
      <sz val="10"/>
      <name val="Bahnschrift SemiLight"/>
      <family val="2"/>
    </font>
    <font>
      <sz val="10"/>
      <color theme="1"/>
      <name val="Bahnschrift SemiLight"/>
      <family val="2"/>
    </font>
    <font>
      <sz val="9"/>
      <color theme="1"/>
      <name val="Bahnschrift Light"/>
      <family val="2"/>
    </font>
    <font>
      <b/>
      <sz val="9"/>
      <color theme="1"/>
      <name val="Bahnschrift Light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29B95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164" fontId="0" fillId="0" borderId="4" xfId="0" applyNumberFormat="1" applyBorder="1"/>
    <xf numFmtId="164" fontId="2" fillId="2" borderId="5" xfId="0" applyNumberFormat="1" applyFont="1" applyFill="1" applyBorder="1"/>
    <xf numFmtId="0" fontId="0" fillId="0" borderId="0" xfId="0" applyAlignment="1">
      <alignment horizontal="center" vertical="center"/>
    </xf>
    <xf numFmtId="164" fontId="2" fillId="0" borderId="0" xfId="0" applyNumberFormat="1" applyFont="1"/>
    <xf numFmtId="0" fontId="2" fillId="5" borderId="9" xfId="0" applyFont="1" applyFill="1" applyBorder="1" applyAlignment="1">
      <alignment horizontal="center"/>
    </xf>
    <xf numFmtId="164" fontId="0" fillId="0" borderId="0" xfId="0" applyNumberFormat="1"/>
    <xf numFmtId="0" fontId="2" fillId="6" borderId="2" xfId="0" applyFont="1" applyFill="1" applyBorder="1"/>
    <xf numFmtId="0" fontId="2" fillId="6" borderId="2" xfId="0" applyFont="1" applyFill="1" applyBorder="1" applyAlignment="1">
      <alignment horizontal="center"/>
    </xf>
    <xf numFmtId="0" fontId="2" fillId="0" borderId="2" xfId="0" applyFont="1" applyBorder="1"/>
    <xf numFmtId="164" fontId="2" fillId="0" borderId="2" xfId="0" applyNumberFormat="1" applyFont="1" applyBorder="1"/>
    <xf numFmtId="44" fontId="0" fillId="0" borderId="0" xfId="1" applyFont="1"/>
    <xf numFmtId="0" fontId="2" fillId="2" borderId="2" xfId="0" applyFont="1" applyFill="1" applyBorder="1"/>
    <xf numFmtId="0" fontId="0" fillId="7" borderId="2" xfId="0" applyFill="1" applyBorder="1"/>
    <xf numFmtId="44" fontId="0" fillId="0" borderId="1" xfId="1" applyFont="1" applyBorder="1"/>
    <xf numFmtId="44" fontId="0" fillId="0" borderId="0" xfId="1" applyFont="1" applyBorder="1"/>
    <xf numFmtId="164" fontId="2" fillId="0" borderId="4" xfId="0" applyNumberFormat="1" applyFont="1" applyBorder="1"/>
    <xf numFmtId="0" fontId="3" fillId="0" borderId="0" xfId="0" applyFont="1" applyAlignment="1">
      <alignment horizontal="center" vertical="center"/>
    </xf>
    <xf numFmtId="164" fontId="3" fillId="0" borderId="0" xfId="0" applyNumberFormat="1" applyFont="1"/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0" xfId="1" applyFont="1" applyFill="1" applyBorder="1" applyAlignment="1">
      <alignment horizontal="center" vertical="center" wrapText="1"/>
    </xf>
    <xf numFmtId="164" fontId="7" fillId="0" borderId="4" xfId="0" applyNumberFormat="1" applyFont="1" applyBorder="1"/>
    <xf numFmtId="0" fontId="6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64" fontId="7" fillId="0" borderId="0" xfId="0" applyNumberFormat="1" applyFont="1" applyAlignment="1">
      <alignment horizontal="center"/>
    </xf>
    <xf numFmtId="0" fontId="8" fillId="4" borderId="4" xfId="0" applyFont="1" applyFill="1" applyBorder="1" applyAlignment="1">
      <alignment horizontal="center" vertical="center" wrapText="1"/>
    </xf>
    <xf numFmtId="14" fontId="8" fillId="4" borderId="4" xfId="0" applyNumberFormat="1" applyFont="1" applyFill="1" applyBorder="1" applyAlignment="1">
      <alignment horizontal="center" vertical="center" wrapText="1"/>
    </xf>
    <xf numFmtId="44" fontId="8" fillId="4" borderId="4" xfId="1" applyFont="1" applyFill="1" applyBorder="1" applyAlignment="1">
      <alignment horizontal="center" vertical="center" wrapText="1"/>
    </xf>
    <xf numFmtId="8" fontId="8" fillId="4" borderId="4" xfId="1" applyNumberFormat="1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14" fontId="8" fillId="0" borderId="10" xfId="0" applyNumberFormat="1" applyFont="1" applyBorder="1" applyAlignment="1">
      <alignment horizontal="center"/>
    </xf>
    <xf numFmtId="0" fontId="8" fillId="0" borderId="10" xfId="0" applyFont="1" applyBorder="1" applyAlignment="1">
      <alignment horizontal="left"/>
    </xf>
    <xf numFmtId="44" fontId="8" fillId="0" borderId="10" xfId="1" applyFont="1" applyFill="1" applyBorder="1" applyAlignment="1">
      <alignment horizontal="center" vertical="center" wrapText="1"/>
    </xf>
    <xf numFmtId="44" fontId="8" fillId="0" borderId="10" xfId="1" applyFont="1" applyBorder="1" applyAlignment="1">
      <alignment horizontal="center"/>
    </xf>
    <xf numFmtId="164" fontId="8" fillId="0" borderId="10" xfId="0" applyNumberFormat="1" applyFont="1" applyBorder="1" applyAlignment="1">
      <alignment horizontal="center"/>
    </xf>
    <xf numFmtId="44" fontId="8" fillId="0" borderId="10" xfId="1" applyFont="1" applyFill="1" applyBorder="1" applyAlignment="1">
      <alignment horizontal="center"/>
    </xf>
    <xf numFmtId="44" fontId="8" fillId="0" borderId="10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44" fontId="7" fillId="0" borderId="10" xfId="1" applyFont="1" applyBorder="1"/>
    <xf numFmtId="44" fontId="7" fillId="0" borderId="10" xfId="1" applyFont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14" fontId="8" fillId="3" borderId="10" xfId="0" applyNumberFormat="1" applyFont="1" applyFill="1" applyBorder="1" applyAlignment="1">
      <alignment horizontal="center"/>
    </xf>
    <xf numFmtId="0" fontId="8" fillId="3" borderId="10" xfId="0" applyFont="1" applyFill="1" applyBorder="1" applyAlignment="1">
      <alignment horizontal="left"/>
    </xf>
    <xf numFmtId="44" fontId="7" fillId="3" borderId="10" xfId="1" applyFont="1" applyFill="1" applyBorder="1"/>
    <xf numFmtId="44" fontId="8" fillId="3" borderId="10" xfId="1" applyFont="1" applyFill="1" applyBorder="1" applyAlignment="1">
      <alignment horizontal="center" vertical="center" wrapText="1"/>
    </xf>
    <xf numFmtId="44" fontId="7" fillId="0" borderId="10" xfId="1" applyFont="1" applyFill="1" applyBorder="1"/>
    <xf numFmtId="0" fontId="9" fillId="0" borderId="0" xfId="0" applyFont="1"/>
    <xf numFmtId="0" fontId="9" fillId="4" borderId="0" xfId="0" applyFont="1" applyFill="1" applyAlignment="1">
      <alignment horizontal="center" vertical="center" wrapText="1"/>
    </xf>
    <xf numFmtId="0" fontId="10" fillId="0" borderId="0" xfId="0" applyFont="1"/>
    <xf numFmtId="44" fontId="9" fillId="0" borderId="0" xfId="1" applyFont="1"/>
    <xf numFmtId="44" fontId="9" fillId="4" borderId="0" xfId="1" applyFont="1" applyFill="1" applyAlignment="1">
      <alignment horizontal="center" vertical="center" wrapText="1"/>
    </xf>
    <xf numFmtId="44" fontId="9" fillId="4" borderId="0" xfId="1" applyFont="1" applyFill="1"/>
    <xf numFmtId="0" fontId="8" fillId="8" borderId="10" xfId="0" applyFont="1" applyFill="1" applyBorder="1" applyAlignment="1">
      <alignment horizontal="center"/>
    </xf>
    <xf numFmtId="14" fontId="8" fillId="8" borderId="10" xfId="0" applyNumberFormat="1" applyFont="1" applyFill="1" applyBorder="1" applyAlignment="1">
      <alignment horizontal="center"/>
    </xf>
    <xf numFmtId="0" fontId="8" fillId="8" borderId="10" xfId="0" applyFont="1" applyFill="1" applyBorder="1" applyAlignment="1">
      <alignment horizontal="left"/>
    </xf>
    <xf numFmtId="44" fontId="8" fillId="8" borderId="10" xfId="1" applyFont="1" applyFill="1" applyBorder="1" applyAlignment="1">
      <alignment horizontal="center" vertical="center" wrapText="1"/>
    </xf>
    <xf numFmtId="44" fontId="7" fillId="8" borderId="10" xfId="1" applyFont="1" applyFill="1" applyBorder="1"/>
    <xf numFmtId="44" fontId="5" fillId="0" borderId="10" xfId="1" applyFont="1" applyBorder="1"/>
    <xf numFmtId="0" fontId="5" fillId="0" borderId="0" xfId="0" applyFont="1"/>
    <xf numFmtId="0" fontId="5" fillId="0" borderId="10" xfId="0" applyFont="1" applyBorder="1"/>
    <xf numFmtId="1" fontId="5" fillId="0" borderId="10" xfId="1" applyNumberFormat="1" applyFont="1" applyBorder="1" applyAlignment="1">
      <alignment horizontal="center"/>
    </xf>
    <xf numFmtId="44" fontId="5" fillId="0" borderId="0" xfId="0" applyNumberFormat="1" applyFont="1"/>
    <xf numFmtId="44" fontId="4" fillId="2" borderId="0" xfId="1" applyFont="1" applyFill="1"/>
    <xf numFmtId="44" fontId="5" fillId="4" borderId="10" xfId="1" applyFont="1" applyFill="1" applyBorder="1"/>
    <xf numFmtId="0" fontId="4" fillId="4" borderId="10" xfId="0" applyFont="1" applyFill="1" applyBorder="1" applyAlignment="1">
      <alignment horizontal="center"/>
    </xf>
    <xf numFmtId="44" fontId="5" fillId="3" borderId="10" xfId="1" applyFont="1" applyFill="1" applyBorder="1"/>
    <xf numFmtId="0" fontId="9" fillId="0" borderId="10" xfId="0" applyFont="1" applyBorder="1"/>
    <xf numFmtId="44" fontId="9" fillId="0" borderId="10" xfId="1" applyFont="1" applyBorder="1"/>
    <xf numFmtId="44" fontId="9" fillId="4" borderId="10" xfId="1" applyFont="1" applyFill="1" applyBorder="1"/>
    <xf numFmtId="0" fontId="9" fillId="3" borderId="10" xfId="0" applyFont="1" applyFill="1" applyBorder="1"/>
    <xf numFmtId="1" fontId="5" fillId="0" borderId="0" xfId="0" applyNumberFormat="1" applyFont="1"/>
    <xf numFmtId="164" fontId="5" fillId="0" borderId="2" xfId="0" applyNumberFormat="1" applyFont="1" applyBorder="1"/>
    <xf numFmtId="1" fontId="5" fillId="0" borderId="2" xfId="0" applyNumberFormat="1" applyFont="1" applyBorder="1"/>
    <xf numFmtId="164" fontId="5" fillId="0" borderId="4" xfId="0" applyNumberFormat="1" applyFont="1" applyBorder="1"/>
    <xf numFmtId="164" fontId="4" fillId="2" borderId="5" xfId="0" applyNumberFormat="1" applyFont="1" applyFill="1" applyBorder="1"/>
    <xf numFmtId="0" fontId="4" fillId="5" borderId="9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44" fontId="8" fillId="0" borderId="0" xfId="0" applyNumberFormat="1" applyFont="1" applyAlignment="1">
      <alignment horizontal="center"/>
    </xf>
    <xf numFmtId="44" fontId="9" fillId="9" borderId="10" xfId="1" applyFont="1" applyFill="1" applyBorder="1"/>
    <xf numFmtId="44" fontId="9" fillId="10" borderId="10" xfId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61731-D8DC-4318-B244-6A218EA5E168}">
  <dimension ref="A1:Q156"/>
  <sheetViews>
    <sheetView showGridLines="0" zoomScale="80" zoomScaleNormal="80" workbookViewId="0">
      <pane ySplit="2" topLeftCell="A30" activePane="bottomLeft" state="frozen"/>
      <selection pane="bottomLeft" activeCell="P62" sqref="P62"/>
    </sheetView>
  </sheetViews>
  <sheetFormatPr baseColWidth="10" defaultRowHeight="12.75" x14ac:dyDescent="0.2"/>
  <cols>
    <col min="1" max="1" width="17.85546875" style="30" bestFit="1" customWidth="1"/>
    <col min="2" max="2" width="14.42578125" style="30" bestFit="1" customWidth="1"/>
    <col min="3" max="3" width="26.28515625" style="30" customWidth="1"/>
    <col min="4" max="4" width="14.140625" style="30" customWidth="1"/>
    <col min="5" max="5" width="16.28515625" style="30" customWidth="1"/>
    <col min="6" max="6" width="11.28515625" style="30" hidden="1" customWidth="1"/>
    <col min="7" max="7" width="51.5703125" style="31" customWidth="1"/>
    <col min="8" max="8" width="15.7109375" style="30" bestFit="1" customWidth="1"/>
    <col min="9" max="9" width="15.7109375" style="30" customWidth="1"/>
    <col min="10" max="10" width="17.140625" style="30" customWidth="1"/>
    <col min="11" max="11" width="15.140625" style="30" customWidth="1"/>
    <col min="12" max="12" width="11.42578125" style="30"/>
    <col min="13" max="13" width="14.85546875" style="30" customWidth="1"/>
    <col min="14" max="16" width="11.42578125" style="30"/>
    <col min="17" max="17" width="14" style="30" customWidth="1"/>
    <col min="18" max="16384" width="11.42578125" style="30"/>
  </cols>
  <sheetData>
    <row r="1" spans="1:13" ht="13.5" thickTop="1" x14ac:dyDescent="0.2">
      <c r="A1" s="24"/>
      <c r="B1" s="24"/>
      <c r="C1" s="24"/>
      <c r="D1" s="24"/>
      <c r="E1" s="24"/>
      <c r="F1" s="24"/>
      <c r="G1" s="25"/>
      <c r="H1" s="26"/>
      <c r="I1" s="27"/>
      <c r="J1" s="28">
        <v>14191.19</v>
      </c>
      <c r="K1" s="29"/>
    </row>
    <row r="2" spans="1:13" ht="25.5" x14ac:dyDescent="0.2">
      <c r="A2" s="33" t="s">
        <v>0</v>
      </c>
      <c r="B2" s="34" t="s">
        <v>1</v>
      </c>
      <c r="C2" s="33" t="s">
        <v>2</v>
      </c>
      <c r="D2" s="33" t="s">
        <v>3</v>
      </c>
      <c r="E2" s="33" t="s">
        <v>4</v>
      </c>
      <c r="F2" s="33" t="s">
        <v>5</v>
      </c>
      <c r="G2" s="33" t="s">
        <v>6</v>
      </c>
      <c r="H2" s="35" t="s">
        <v>86</v>
      </c>
      <c r="I2" s="35" t="s">
        <v>87</v>
      </c>
      <c r="J2" s="36" t="s">
        <v>8</v>
      </c>
      <c r="K2" s="37" t="s">
        <v>9</v>
      </c>
      <c r="L2" s="37" t="s">
        <v>3</v>
      </c>
      <c r="M2" s="37" t="s">
        <v>118</v>
      </c>
    </row>
    <row r="3" spans="1:13" x14ac:dyDescent="0.2">
      <c r="A3" s="39" t="s">
        <v>17</v>
      </c>
      <c r="B3" s="40">
        <v>45898</v>
      </c>
      <c r="C3" s="39">
        <v>57664</v>
      </c>
      <c r="D3" s="39" t="s">
        <v>11</v>
      </c>
      <c r="E3" s="39" t="s">
        <v>12</v>
      </c>
      <c r="F3" s="39" t="s">
        <v>13</v>
      </c>
      <c r="G3" s="41" t="s">
        <v>19</v>
      </c>
      <c r="H3" s="55"/>
      <c r="I3" s="55">
        <v>290991</v>
      </c>
      <c r="J3" s="55">
        <f>J1-H3+I3</f>
        <v>305182.19</v>
      </c>
      <c r="K3" s="39" t="s">
        <v>16</v>
      </c>
      <c r="L3" s="39"/>
      <c r="M3" s="39"/>
    </row>
    <row r="4" spans="1:13" x14ac:dyDescent="0.2">
      <c r="A4" s="39" t="s">
        <v>17</v>
      </c>
      <c r="B4" s="40">
        <v>45892</v>
      </c>
      <c r="C4" s="39"/>
      <c r="D4" s="39" t="s">
        <v>11</v>
      </c>
      <c r="E4" s="39" t="s">
        <v>12</v>
      </c>
      <c r="F4" s="39" t="s">
        <v>13</v>
      </c>
      <c r="G4" s="41" t="s">
        <v>43</v>
      </c>
      <c r="H4" s="55"/>
      <c r="I4" s="55">
        <v>700</v>
      </c>
      <c r="J4" s="55">
        <f>+J3-H4+I4</f>
        <v>305882.19</v>
      </c>
      <c r="K4" s="39" t="s">
        <v>16</v>
      </c>
      <c r="L4" s="39"/>
      <c r="M4" s="39"/>
    </row>
    <row r="5" spans="1:13" x14ac:dyDescent="0.2">
      <c r="A5" s="50" t="s">
        <v>17</v>
      </c>
      <c r="B5" s="51">
        <v>45930</v>
      </c>
      <c r="C5" s="50" t="s">
        <v>10</v>
      </c>
      <c r="D5" s="50" t="s">
        <v>11</v>
      </c>
      <c r="E5" s="50" t="s">
        <v>12</v>
      </c>
      <c r="F5" s="50" t="s">
        <v>14</v>
      </c>
      <c r="G5" s="52" t="s">
        <v>25</v>
      </c>
      <c r="H5" s="53">
        <v>35918</v>
      </c>
      <c r="I5" s="53"/>
      <c r="J5" s="53">
        <f t="shared" ref="J5:J68" si="0">+J4-H5+I5</f>
        <v>269964.19</v>
      </c>
      <c r="K5" s="50" t="s">
        <v>16</v>
      </c>
      <c r="L5" s="39"/>
      <c r="M5" s="39"/>
    </row>
    <row r="6" spans="1:13" x14ac:dyDescent="0.2">
      <c r="A6" s="50" t="s">
        <v>17</v>
      </c>
      <c r="B6" s="51">
        <v>45930</v>
      </c>
      <c r="C6" s="50" t="s">
        <v>10</v>
      </c>
      <c r="D6" s="50" t="s">
        <v>11</v>
      </c>
      <c r="E6" s="50" t="s">
        <v>12</v>
      </c>
      <c r="F6" s="50" t="s">
        <v>14</v>
      </c>
      <c r="G6" s="52" t="s">
        <v>25</v>
      </c>
      <c r="H6" s="54">
        <v>34387</v>
      </c>
      <c r="I6" s="54"/>
      <c r="J6" s="53">
        <f t="shared" si="0"/>
        <v>235577.19</v>
      </c>
      <c r="K6" s="50" t="s">
        <v>16</v>
      </c>
      <c r="L6" s="39"/>
      <c r="M6" s="39"/>
    </row>
    <row r="7" spans="1:13" x14ac:dyDescent="0.2">
      <c r="A7" s="39" t="s">
        <v>15</v>
      </c>
      <c r="B7" s="40">
        <v>45899</v>
      </c>
      <c r="C7" s="39" t="s">
        <v>10</v>
      </c>
      <c r="D7" s="39" t="s">
        <v>11</v>
      </c>
      <c r="E7" s="39" t="s">
        <v>12</v>
      </c>
      <c r="F7" s="39" t="s">
        <v>14</v>
      </c>
      <c r="G7" s="41" t="s">
        <v>20</v>
      </c>
      <c r="H7" s="48">
        <v>20000</v>
      </c>
      <c r="I7" s="48"/>
      <c r="J7" s="48">
        <f t="shared" si="0"/>
        <v>215577.19</v>
      </c>
      <c r="K7" s="39" t="s">
        <v>16</v>
      </c>
      <c r="L7" s="39"/>
      <c r="M7" s="39"/>
    </row>
    <row r="8" spans="1:13" x14ac:dyDescent="0.2">
      <c r="A8" s="50" t="s">
        <v>17</v>
      </c>
      <c r="B8" s="51">
        <v>45930</v>
      </c>
      <c r="C8" s="50" t="s">
        <v>10</v>
      </c>
      <c r="D8" s="50" t="s">
        <v>11</v>
      </c>
      <c r="E8" s="50" t="s">
        <v>12</v>
      </c>
      <c r="F8" s="50" t="s">
        <v>14</v>
      </c>
      <c r="G8" s="52" t="s">
        <v>26</v>
      </c>
      <c r="H8" s="54">
        <v>183110</v>
      </c>
      <c r="I8" s="54"/>
      <c r="J8" s="53">
        <f t="shared" si="0"/>
        <v>32467.190000000002</v>
      </c>
      <c r="K8" s="50" t="s">
        <v>16</v>
      </c>
      <c r="L8" s="39"/>
      <c r="M8" s="39"/>
    </row>
    <row r="9" spans="1:13" x14ac:dyDescent="0.2">
      <c r="A9" s="39" t="s">
        <v>32</v>
      </c>
      <c r="B9" s="40">
        <v>45901</v>
      </c>
      <c r="C9" s="39" t="s">
        <v>10</v>
      </c>
      <c r="D9" s="39" t="s">
        <v>11</v>
      </c>
      <c r="E9" s="39" t="s">
        <v>12</v>
      </c>
      <c r="F9" s="39" t="s">
        <v>14</v>
      </c>
      <c r="G9" s="41" t="s">
        <v>18</v>
      </c>
      <c r="H9" s="42">
        <v>400</v>
      </c>
      <c r="I9" s="42"/>
      <c r="J9" s="48">
        <f t="shared" si="0"/>
        <v>32067.190000000002</v>
      </c>
      <c r="K9" s="39" t="s">
        <v>16</v>
      </c>
      <c r="L9" s="39"/>
      <c r="M9" s="39"/>
    </row>
    <row r="10" spans="1:13" x14ac:dyDescent="0.2">
      <c r="A10" s="39" t="s">
        <v>22</v>
      </c>
      <c r="B10" s="40">
        <v>45901</v>
      </c>
      <c r="C10" s="39" t="s">
        <v>10</v>
      </c>
      <c r="D10" s="39" t="s">
        <v>11</v>
      </c>
      <c r="E10" s="39" t="s">
        <v>12</v>
      </c>
      <c r="F10" s="39" t="s">
        <v>14</v>
      </c>
      <c r="G10" s="41" t="s">
        <v>21</v>
      </c>
      <c r="H10" s="42">
        <v>200</v>
      </c>
      <c r="I10" s="42"/>
      <c r="J10" s="48">
        <f t="shared" si="0"/>
        <v>31867.190000000002</v>
      </c>
      <c r="K10" s="39" t="s">
        <v>16</v>
      </c>
      <c r="L10" s="39"/>
      <c r="M10" s="39"/>
    </row>
    <row r="11" spans="1:13" x14ac:dyDescent="0.2">
      <c r="A11" s="39" t="s">
        <v>15</v>
      </c>
      <c r="B11" s="40">
        <v>45901</v>
      </c>
      <c r="C11" s="39" t="s">
        <v>10</v>
      </c>
      <c r="D11" s="39" t="s">
        <v>11</v>
      </c>
      <c r="E11" s="39" t="s">
        <v>12</v>
      </c>
      <c r="F11" s="39" t="s">
        <v>14</v>
      </c>
      <c r="G11" s="41" t="s">
        <v>23</v>
      </c>
      <c r="H11" s="42">
        <v>276</v>
      </c>
      <c r="I11" s="42"/>
      <c r="J11" s="48">
        <f t="shared" si="0"/>
        <v>31591.190000000002</v>
      </c>
      <c r="K11" s="39" t="s">
        <v>16</v>
      </c>
      <c r="L11" s="39"/>
      <c r="M11" s="39"/>
    </row>
    <row r="12" spans="1:13" x14ac:dyDescent="0.2">
      <c r="A12" s="39" t="s">
        <v>24</v>
      </c>
      <c r="B12" s="40">
        <v>45901</v>
      </c>
      <c r="C12" s="39" t="s">
        <v>10</v>
      </c>
      <c r="D12" s="39" t="s">
        <v>11</v>
      </c>
      <c r="E12" s="39" t="s">
        <v>12</v>
      </c>
      <c r="F12" s="39" t="s">
        <v>14</v>
      </c>
      <c r="G12" s="41" t="s">
        <v>175</v>
      </c>
      <c r="H12" s="42">
        <v>100</v>
      </c>
      <c r="I12" s="42"/>
      <c r="J12" s="48">
        <f t="shared" si="0"/>
        <v>31491.190000000002</v>
      </c>
      <c r="K12" s="39" t="s">
        <v>16</v>
      </c>
      <c r="L12" s="39"/>
      <c r="M12" s="39"/>
    </row>
    <row r="13" spans="1:13" x14ac:dyDescent="0.2">
      <c r="A13" s="39" t="s">
        <v>24</v>
      </c>
      <c r="B13" s="40">
        <v>45901</v>
      </c>
      <c r="C13" s="39" t="s">
        <v>10</v>
      </c>
      <c r="D13" s="39" t="s">
        <v>11</v>
      </c>
      <c r="E13" s="39" t="s">
        <v>12</v>
      </c>
      <c r="F13" s="39" t="s">
        <v>14</v>
      </c>
      <c r="G13" s="41" t="s">
        <v>27</v>
      </c>
      <c r="H13" s="42">
        <v>3000</v>
      </c>
      <c r="I13" s="42"/>
      <c r="J13" s="48">
        <f t="shared" si="0"/>
        <v>28491.190000000002</v>
      </c>
      <c r="K13" s="39" t="s">
        <v>16</v>
      </c>
      <c r="L13" s="39"/>
      <c r="M13" s="39"/>
    </row>
    <row r="14" spans="1:13" x14ac:dyDescent="0.2">
      <c r="A14" s="39" t="s">
        <v>28</v>
      </c>
      <c r="B14" s="40">
        <v>45901</v>
      </c>
      <c r="C14" s="39" t="s">
        <v>10</v>
      </c>
      <c r="D14" s="39" t="s">
        <v>11</v>
      </c>
      <c r="E14" s="39" t="s">
        <v>12</v>
      </c>
      <c r="F14" s="39" t="s">
        <v>14</v>
      </c>
      <c r="G14" s="41" t="s">
        <v>29</v>
      </c>
      <c r="H14" s="42">
        <v>350</v>
      </c>
      <c r="I14" s="42"/>
      <c r="J14" s="48">
        <f t="shared" si="0"/>
        <v>28141.190000000002</v>
      </c>
      <c r="K14" s="39" t="s">
        <v>16</v>
      </c>
      <c r="L14" s="39"/>
      <c r="M14" s="39"/>
    </row>
    <row r="15" spans="1:13" x14ac:dyDescent="0.2">
      <c r="A15" s="39" t="s">
        <v>35</v>
      </c>
      <c r="B15" s="40">
        <v>45901</v>
      </c>
      <c r="C15" s="39" t="s">
        <v>10</v>
      </c>
      <c r="D15" s="39" t="s">
        <v>11</v>
      </c>
      <c r="E15" s="39" t="s">
        <v>12</v>
      </c>
      <c r="F15" s="39" t="s">
        <v>14</v>
      </c>
      <c r="G15" s="41" t="s">
        <v>39</v>
      </c>
      <c r="H15" s="42">
        <v>200</v>
      </c>
      <c r="I15" s="42"/>
      <c r="J15" s="48">
        <f t="shared" si="0"/>
        <v>27941.190000000002</v>
      </c>
      <c r="K15" s="39" t="s">
        <v>16</v>
      </c>
      <c r="L15" s="39"/>
      <c r="M15" s="39"/>
    </row>
    <row r="16" spans="1:13" x14ac:dyDescent="0.2">
      <c r="A16" s="39" t="s">
        <v>24</v>
      </c>
      <c r="B16" s="40">
        <v>45901</v>
      </c>
      <c r="C16" s="39" t="s">
        <v>10</v>
      </c>
      <c r="D16" s="39" t="s">
        <v>11</v>
      </c>
      <c r="E16" s="39" t="s">
        <v>12</v>
      </c>
      <c r="F16" s="39" t="s">
        <v>14</v>
      </c>
      <c r="G16" s="41" t="s">
        <v>38</v>
      </c>
      <c r="H16" s="42">
        <v>150</v>
      </c>
      <c r="I16" s="42"/>
      <c r="J16" s="48">
        <f t="shared" si="0"/>
        <v>27791.190000000002</v>
      </c>
      <c r="K16" s="39" t="s">
        <v>16</v>
      </c>
      <c r="L16" s="39"/>
      <c r="M16" s="39"/>
    </row>
    <row r="17" spans="1:13" x14ac:dyDescent="0.2">
      <c r="A17" s="39" t="s">
        <v>30</v>
      </c>
      <c r="B17" s="40">
        <v>45902</v>
      </c>
      <c r="C17" s="39" t="s">
        <v>10</v>
      </c>
      <c r="D17" s="39" t="s">
        <v>11</v>
      </c>
      <c r="E17" s="39" t="s">
        <v>12</v>
      </c>
      <c r="F17" s="39" t="s">
        <v>14</v>
      </c>
      <c r="G17" s="41" t="s">
        <v>31</v>
      </c>
      <c r="H17" s="42">
        <v>300</v>
      </c>
      <c r="I17" s="42"/>
      <c r="J17" s="48">
        <f t="shared" si="0"/>
        <v>27491.190000000002</v>
      </c>
      <c r="K17" s="39" t="s">
        <v>16</v>
      </c>
      <c r="L17" s="39"/>
      <c r="M17" s="39"/>
    </row>
    <row r="18" spans="1:13" x14ac:dyDescent="0.2">
      <c r="A18" s="39" t="s">
        <v>32</v>
      </c>
      <c r="B18" s="40">
        <v>45902</v>
      </c>
      <c r="C18" s="39" t="s">
        <v>10</v>
      </c>
      <c r="D18" s="39" t="s">
        <v>11</v>
      </c>
      <c r="E18" s="39" t="s">
        <v>12</v>
      </c>
      <c r="F18" s="39" t="s">
        <v>14</v>
      </c>
      <c r="G18" s="41" t="s">
        <v>18</v>
      </c>
      <c r="H18" s="42">
        <v>400</v>
      </c>
      <c r="I18" s="42"/>
      <c r="J18" s="48">
        <f t="shared" si="0"/>
        <v>27091.190000000002</v>
      </c>
      <c r="K18" s="39" t="s">
        <v>16</v>
      </c>
      <c r="L18" s="39"/>
      <c r="M18" s="39"/>
    </row>
    <row r="19" spans="1:13" x14ac:dyDescent="0.2">
      <c r="A19" s="39" t="s">
        <v>15</v>
      </c>
      <c r="B19" s="40">
        <v>45902</v>
      </c>
      <c r="C19" s="39" t="s">
        <v>10</v>
      </c>
      <c r="D19" s="39" t="s">
        <v>11</v>
      </c>
      <c r="E19" s="39" t="s">
        <v>12</v>
      </c>
      <c r="F19" s="39" t="s">
        <v>14</v>
      </c>
      <c r="G19" s="41" t="s">
        <v>33</v>
      </c>
      <c r="H19" s="42">
        <v>1200</v>
      </c>
      <c r="I19" s="42"/>
      <c r="J19" s="48">
        <f t="shared" si="0"/>
        <v>25891.190000000002</v>
      </c>
      <c r="K19" s="39" t="s">
        <v>16</v>
      </c>
      <c r="L19" s="39"/>
      <c r="M19" s="39"/>
    </row>
    <row r="20" spans="1:13" x14ac:dyDescent="0.2">
      <c r="A20" s="39" t="s">
        <v>15</v>
      </c>
      <c r="B20" s="40">
        <v>45903</v>
      </c>
      <c r="C20" s="39" t="s">
        <v>10</v>
      </c>
      <c r="D20" s="39" t="s">
        <v>11</v>
      </c>
      <c r="E20" s="39" t="s">
        <v>12</v>
      </c>
      <c r="F20" s="39" t="s">
        <v>14</v>
      </c>
      <c r="G20" s="41" t="s">
        <v>36</v>
      </c>
      <c r="H20" s="42">
        <v>500</v>
      </c>
      <c r="I20" s="42"/>
      <c r="J20" s="48">
        <f t="shared" si="0"/>
        <v>25391.190000000002</v>
      </c>
      <c r="K20" s="39" t="s">
        <v>16</v>
      </c>
      <c r="L20" s="39"/>
      <c r="M20" s="39"/>
    </row>
    <row r="21" spans="1:13" x14ac:dyDescent="0.2">
      <c r="A21" s="39" t="s">
        <v>15</v>
      </c>
      <c r="B21" s="40">
        <v>45903</v>
      </c>
      <c r="C21" s="39" t="s">
        <v>10</v>
      </c>
      <c r="D21" s="39" t="s">
        <v>11</v>
      </c>
      <c r="E21" s="39" t="s">
        <v>12</v>
      </c>
      <c r="F21" s="39" t="s">
        <v>14</v>
      </c>
      <c r="G21" s="41" t="s">
        <v>37</v>
      </c>
      <c r="H21" s="42">
        <v>50</v>
      </c>
      <c r="I21" s="42"/>
      <c r="J21" s="48">
        <f t="shared" si="0"/>
        <v>25341.190000000002</v>
      </c>
      <c r="K21" s="39" t="s">
        <v>16</v>
      </c>
      <c r="L21" s="39"/>
      <c r="M21" s="39"/>
    </row>
    <row r="22" spans="1:13" x14ac:dyDescent="0.2">
      <c r="A22" s="39" t="s">
        <v>28</v>
      </c>
      <c r="B22" s="40">
        <v>45904</v>
      </c>
      <c r="C22" s="39" t="s">
        <v>10</v>
      </c>
      <c r="D22" s="39" t="s">
        <v>11</v>
      </c>
      <c r="E22" s="39" t="s">
        <v>12</v>
      </c>
      <c r="F22" s="39" t="s">
        <v>14</v>
      </c>
      <c r="G22" s="41" t="s">
        <v>34</v>
      </c>
      <c r="H22" s="42">
        <v>100</v>
      </c>
      <c r="I22" s="42"/>
      <c r="J22" s="48">
        <f t="shared" si="0"/>
        <v>25241.190000000002</v>
      </c>
      <c r="K22" s="39" t="s">
        <v>16</v>
      </c>
      <c r="L22" s="39"/>
      <c r="M22" s="39"/>
    </row>
    <row r="23" spans="1:13" x14ac:dyDescent="0.2">
      <c r="A23" s="39" t="s">
        <v>32</v>
      </c>
      <c r="B23" s="40">
        <v>45904</v>
      </c>
      <c r="C23" s="39" t="s">
        <v>10</v>
      </c>
      <c r="D23" s="39" t="s">
        <v>11</v>
      </c>
      <c r="E23" s="39" t="s">
        <v>12</v>
      </c>
      <c r="F23" s="39" t="s">
        <v>14</v>
      </c>
      <c r="G23" s="41" t="s">
        <v>18</v>
      </c>
      <c r="H23" s="42">
        <v>400</v>
      </c>
      <c r="I23" s="42"/>
      <c r="J23" s="48">
        <f t="shared" si="0"/>
        <v>24841.190000000002</v>
      </c>
      <c r="K23" s="39" t="s">
        <v>16</v>
      </c>
      <c r="L23" s="39"/>
      <c r="M23" s="39"/>
    </row>
    <row r="24" spans="1:13" x14ac:dyDescent="0.2">
      <c r="A24" s="39" t="s">
        <v>24</v>
      </c>
      <c r="B24" s="40">
        <v>45904</v>
      </c>
      <c r="C24" s="39" t="s">
        <v>10</v>
      </c>
      <c r="D24" s="39" t="s">
        <v>11</v>
      </c>
      <c r="E24" s="39" t="s">
        <v>12</v>
      </c>
      <c r="F24" s="39" t="s">
        <v>14</v>
      </c>
      <c r="G24" s="41" t="s">
        <v>40</v>
      </c>
      <c r="H24" s="42">
        <v>60</v>
      </c>
      <c r="I24" s="42"/>
      <c r="J24" s="48">
        <f t="shared" si="0"/>
        <v>24781.190000000002</v>
      </c>
      <c r="K24" s="39" t="s">
        <v>16</v>
      </c>
      <c r="L24" s="39"/>
      <c r="M24" s="39"/>
    </row>
    <row r="25" spans="1:13" x14ac:dyDescent="0.2">
      <c r="A25" s="39" t="s">
        <v>41</v>
      </c>
      <c r="B25" s="40">
        <v>45904</v>
      </c>
      <c r="C25" s="39" t="s">
        <v>10</v>
      </c>
      <c r="D25" s="39" t="s">
        <v>11</v>
      </c>
      <c r="E25" s="39" t="s">
        <v>12</v>
      </c>
      <c r="F25" s="39" t="s">
        <v>14</v>
      </c>
      <c r="G25" s="41" t="s">
        <v>42</v>
      </c>
      <c r="H25" s="42">
        <v>75</v>
      </c>
      <c r="I25" s="42"/>
      <c r="J25" s="48">
        <f t="shared" si="0"/>
        <v>24706.190000000002</v>
      </c>
      <c r="K25" s="39" t="s">
        <v>16</v>
      </c>
      <c r="L25" s="43"/>
      <c r="M25" s="44"/>
    </row>
    <row r="26" spans="1:13" x14ac:dyDescent="0.2">
      <c r="A26" s="39" t="s">
        <v>49</v>
      </c>
      <c r="B26" s="40">
        <v>45904</v>
      </c>
      <c r="C26" s="39" t="s">
        <v>10</v>
      </c>
      <c r="D26" s="39" t="s">
        <v>11</v>
      </c>
      <c r="E26" s="39" t="s">
        <v>12</v>
      </c>
      <c r="F26" s="39" t="s">
        <v>14</v>
      </c>
      <c r="G26" s="41" t="s">
        <v>50</v>
      </c>
      <c r="H26" s="42">
        <v>8500</v>
      </c>
      <c r="I26" s="42"/>
      <c r="J26" s="48">
        <f t="shared" si="0"/>
        <v>16206.190000000002</v>
      </c>
      <c r="K26" s="39" t="s">
        <v>16</v>
      </c>
      <c r="L26" s="39"/>
      <c r="M26" s="39"/>
    </row>
    <row r="27" spans="1:13" x14ac:dyDescent="0.2">
      <c r="A27" s="39" t="s">
        <v>15</v>
      </c>
      <c r="B27" s="40">
        <v>45905</v>
      </c>
      <c r="C27" s="39" t="s">
        <v>10</v>
      </c>
      <c r="D27" s="39" t="s">
        <v>11</v>
      </c>
      <c r="E27" s="39" t="s">
        <v>12</v>
      </c>
      <c r="F27" s="39" t="s">
        <v>14</v>
      </c>
      <c r="G27" s="41" t="s">
        <v>51</v>
      </c>
      <c r="H27" s="42">
        <v>449</v>
      </c>
      <c r="I27" s="42"/>
      <c r="J27" s="48">
        <f t="shared" si="0"/>
        <v>15757.190000000002</v>
      </c>
      <c r="K27" s="39" t="s">
        <v>56</v>
      </c>
      <c r="L27" s="39"/>
      <c r="M27" s="39"/>
    </row>
    <row r="28" spans="1:13" x14ac:dyDescent="0.2">
      <c r="A28" s="39" t="s">
        <v>15</v>
      </c>
      <c r="B28" s="40">
        <v>45905</v>
      </c>
      <c r="C28" s="39" t="s">
        <v>10</v>
      </c>
      <c r="D28" s="39" t="s">
        <v>11</v>
      </c>
      <c r="E28" s="39" t="s">
        <v>12</v>
      </c>
      <c r="F28" s="39" t="s">
        <v>14</v>
      </c>
      <c r="G28" s="41" t="s">
        <v>52</v>
      </c>
      <c r="H28" s="42">
        <v>479</v>
      </c>
      <c r="I28" s="42"/>
      <c r="J28" s="48">
        <f t="shared" si="0"/>
        <v>15278.190000000002</v>
      </c>
      <c r="K28" s="39" t="s">
        <v>56</v>
      </c>
      <c r="L28" s="39"/>
      <c r="M28" s="39"/>
    </row>
    <row r="29" spans="1:13" x14ac:dyDescent="0.2">
      <c r="A29" s="39" t="s">
        <v>32</v>
      </c>
      <c r="B29" s="40">
        <v>45905</v>
      </c>
      <c r="C29" s="39" t="s">
        <v>10</v>
      </c>
      <c r="D29" s="39" t="s">
        <v>11</v>
      </c>
      <c r="E29" s="39" t="s">
        <v>12</v>
      </c>
      <c r="F29" s="39" t="s">
        <v>14</v>
      </c>
      <c r="G29" s="41" t="s">
        <v>53</v>
      </c>
      <c r="H29" s="42">
        <v>400</v>
      </c>
      <c r="I29" s="42"/>
      <c r="J29" s="48">
        <f t="shared" si="0"/>
        <v>14878.190000000002</v>
      </c>
      <c r="K29" s="39" t="s">
        <v>56</v>
      </c>
      <c r="L29" s="39"/>
      <c r="M29" s="39"/>
    </row>
    <row r="30" spans="1:13" x14ac:dyDescent="0.2">
      <c r="A30" s="39" t="s">
        <v>24</v>
      </c>
      <c r="B30" s="40">
        <v>45905</v>
      </c>
      <c r="C30" s="39" t="s">
        <v>10</v>
      </c>
      <c r="D30" s="39" t="s">
        <v>11</v>
      </c>
      <c r="E30" s="39" t="s">
        <v>12</v>
      </c>
      <c r="F30" s="39" t="s">
        <v>14</v>
      </c>
      <c r="G30" s="41" t="s">
        <v>54</v>
      </c>
      <c r="H30" s="42">
        <v>100</v>
      </c>
      <c r="I30" s="42"/>
      <c r="J30" s="48">
        <f t="shared" si="0"/>
        <v>14778.190000000002</v>
      </c>
      <c r="K30" s="39" t="s">
        <v>56</v>
      </c>
      <c r="L30" s="39"/>
      <c r="M30" s="39"/>
    </row>
    <row r="31" spans="1:13" x14ac:dyDescent="0.2">
      <c r="A31" s="39" t="s">
        <v>15</v>
      </c>
      <c r="B31" s="40">
        <v>45905</v>
      </c>
      <c r="C31" s="39" t="s">
        <v>10</v>
      </c>
      <c r="D31" s="39" t="s">
        <v>11</v>
      </c>
      <c r="E31" s="39" t="s">
        <v>12</v>
      </c>
      <c r="F31" s="39" t="s">
        <v>14</v>
      </c>
      <c r="G31" s="41" t="s">
        <v>55</v>
      </c>
      <c r="H31" s="42">
        <v>200</v>
      </c>
      <c r="I31" s="42"/>
      <c r="J31" s="48">
        <f t="shared" si="0"/>
        <v>14578.190000000002</v>
      </c>
      <c r="K31" s="39" t="s">
        <v>56</v>
      </c>
      <c r="L31" s="39"/>
      <c r="M31" s="39"/>
    </row>
    <row r="32" spans="1:13" x14ac:dyDescent="0.2">
      <c r="A32" s="39" t="s">
        <v>57</v>
      </c>
      <c r="B32" s="40">
        <v>45905</v>
      </c>
      <c r="C32" s="39" t="s">
        <v>10</v>
      </c>
      <c r="D32" s="39" t="s">
        <v>11</v>
      </c>
      <c r="E32" s="39" t="s">
        <v>12</v>
      </c>
      <c r="F32" s="39" t="s">
        <v>14</v>
      </c>
      <c r="G32" s="41" t="s">
        <v>58</v>
      </c>
      <c r="H32" s="42">
        <v>300</v>
      </c>
      <c r="I32" s="42"/>
      <c r="J32" s="48">
        <f t="shared" si="0"/>
        <v>14278.190000000002</v>
      </c>
      <c r="K32" s="39" t="s">
        <v>56</v>
      </c>
      <c r="L32" s="39"/>
      <c r="M32" s="45"/>
    </row>
    <row r="33" spans="1:13" x14ac:dyDescent="0.2">
      <c r="A33" s="39" t="s">
        <v>59</v>
      </c>
      <c r="B33" s="40">
        <v>45905</v>
      </c>
      <c r="C33" s="39" t="s">
        <v>60</v>
      </c>
      <c r="D33" s="39" t="s">
        <v>11</v>
      </c>
      <c r="E33" s="39" t="s">
        <v>12</v>
      </c>
      <c r="F33" s="39" t="s">
        <v>13</v>
      </c>
      <c r="G33" s="41" t="s">
        <v>19</v>
      </c>
      <c r="H33" s="55"/>
      <c r="I33" s="55">
        <v>96551</v>
      </c>
      <c r="J33" s="55">
        <f t="shared" si="0"/>
        <v>110829.19</v>
      </c>
      <c r="K33" s="39" t="s">
        <v>56</v>
      </c>
      <c r="L33" s="39"/>
      <c r="M33" s="45"/>
    </row>
    <row r="34" spans="1:13" x14ac:dyDescent="0.2">
      <c r="A34" s="39" t="s">
        <v>61</v>
      </c>
      <c r="B34" s="40">
        <v>45905</v>
      </c>
      <c r="C34" s="39" t="s">
        <v>10</v>
      </c>
      <c r="D34" s="39" t="s">
        <v>11</v>
      </c>
      <c r="E34" s="39" t="s">
        <v>12</v>
      </c>
      <c r="F34" s="39" t="s">
        <v>14</v>
      </c>
      <c r="G34" s="41" t="s">
        <v>62</v>
      </c>
      <c r="H34" s="42">
        <v>96551</v>
      </c>
      <c r="I34" s="42"/>
      <c r="J34" s="55">
        <f t="shared" si="0"/>
        <v>14278.190000000002</v>
      </c>
      <c r="K34" s="39" t="s">
        <v>56</v>
      </c>
      <c r="L34" s="39"/>
      <c r="M34" s="45"/>
    </row>
    <row r="35" spans="1:13" x14ac:dyDescent="0.2">
      <c r="A35" s="62" t="s">
        <v>63</v>
      </c>
      <c r="B35" s="63">
        <v>45905</v>
      </c>
      <c r="C35" s="62" t="s">
        <v>10</v>
      </c>
      <c r="D35" s="62" t="s">
        <v>11</v>
      </c>
      <c r="E35" s="62" t="s">
        <v>12</v>
      </c>
      <c r="F35" s="62" t="s">
        <v>13</v>
      </c>
      <c r="G35" s="64" t="s">
        <v>64</v>
      </c>
      <c r="H35" s="65"/>
      <c r="I35" s="65">
        <v>2734</v>
      </c>
      <c r="J35" s="66">
        <f t="shared" si="0"/>
        <v>17012.190000000002</v>
      </c>
      <c r="K35" s="62" t="s">
        <v>56</v>
      </c>
      <c r="L35" s="39"/>
      <c r="M35" s="46"/>
    </row>
    <row r="36" spans="1:13" x14ac:dyDescent="0.2">
      <c r="A36" s="62" t="s">
        <v>65</v>
      </c>
      <c r="B36" s="63">
        <v>45905</v>
      </c>
      <c r="C36" s="62" t="s">
        <v>10</v>
      </c>
      <c r="D36" s="62" t="s">
        <v>11</v>
      </c>
      <c r="E36" s="62" t="s">
        <v>12</v>
      </c>
      <c r="F36" s="62" t="s">
        <v>13</v>
      </c>
      <c r="G36" s="64" t="s">
        <v>64</v>
      </c>
      <c r="H36" s="65"/>
      <c r="I36" s="65">
        <v>185</v>
      </c>
      <c r="J36" s="66">
        <f t="shared" si="0"/>
        <v>17197.190000000002</v>
      </c>
      <c r="K36" s="62" t="s">
        <v>56</v>
      </c>
      <c r="L36" s="39"/>
      <c r="M36" s="39"/>
    </row>
    <row r="37" spans="1:13" x14ac:dyDescent="0.2">
      <c r="A37" s="62" t="s">
        <v>66</v>
      </c>
      <c r="B37" s="63">
        <v>45905</v>
      </c>
      <c r="C37" s="62" t="s">
        <v>10</v>
      </c>
      <c r="D37" s="62" t="s">
        <v>11</v>
      </c>
      <c r="E37" s="62" t="s">
        <v>12</v>
      </c>
      <c r="F37" s="62" t="s">
        <v>13</v>
      </c>
      <c r="G37" s="64" t="s">
        <v>64</v>
      </c>
      <c r="H37" s="65"/>
      <c r="I37" s="65">
        <v>1763</v>
      </c>
      <c r="J37" s="66">
        <f t="shared" si="0"/>
        <v>18960.190000000002</v>
      </c>
      <c r="K37" s="62" t="s">
        <v>56</v>
      </c>
      <c r="L37" s="39"/>
      <c r="M37" s="39"/>
    </row>
    <row r="38" spans="1:13" x14ac:dyDescent="0.2">
      <c r="A38" s="39" t="s">
        <v>67</v>
      </c>
      <c r="B38" s="40">
        <v>45905</v>
      </c>
      <c r="C38" s="39" t="s">
        <v>10</v>
      </c>
      <c r="D38" s="39" t="s">
        <v>11</v>
      </c>
      <c r="E38" s="39" t="s">
        <v>12</v>
      </c>
      <c r="F38" s="39" t="s">
        <v>14</v>
      </c>
      <c r="G38" s="41" t="s">
        <v>68</v>
      </c>
      <c r="H38" s="42">
        <v>336</v>
      </c>
      <c r="I38" s="42"/>
      <c r="J38" s="48">
        <f t="shared" si="0"/>
        <v>18624.190000000002</v>
      </c>
      <c r="K38" s="39" t="s">
        <v>56</v>
      </c>
      <c r="L38" s="39"/>
      <c r="M38" s="39"/>
    </row>
    <row r="39" spans="1:13" x14ac:dyDescent="0.2">
      <c r="A39" s="39" t="s">
        <v>69</v>
      </c>
      <c r="B39" s="40">
        <v>45906</v>
      </c>
      <c r="C39" s="39" t="s">
        <v>10</v>
      </c>
      <c r="D39" s="39" t="s">
        <v>11</v>
      </c>
      <c r="E39" s="39" t="s">
        <v>12</v>
      </c>
      <c r="F39" s="39" t="s">
        <v>14</v>
      </c>
      <c r="G39" s="41" t="s">
        <v>70</v>
      </c>
      <c r="H39" s="42">
        <v>100</v>
      </c>
      <c r="I39" s="42"/>
      <c r="J39" s="48">
        <f t="shared" si="0"/>
        <v>18524.190000000002</v>
      </c>
      <c r="K39" s="39" t="s">
        <v>56</v>
      </c>
      <c r="L39" s="39"/>
      <c r="M39" s="39"/>
    </row>
    <row r="40" spans="1:13" x14ac:dyDescent="0.2">
      <c r="A40" s="39" t="s">
        <v>69</v>
      </c>
      <c r="B40" s="40">
        <v>45906</v>
      </c>
      <c r="C40" s="39" t="s">
        <v>10</v>
      </c>
      <c r="D40" s="39" t="s">
        <v>11</v>
      </c>
      <c r="E40" s="39" t="s">
        <v>12</v>
      </c>
      <c r="F40" s="39" t="s">
        <v>14</v>
      </c>
      <c r="G40" s="41" t="s">
        <v>71</v>
      </c>
      <c r="H40" s="42">
        <v>600</v>
      </c>
      <c r="I40" s="42"/>
      <c r="J40" s="48">
        <f t="shared" si="0"/>
        <v>17924.190000000002</v>
      </c>
      <c r="K40" s="39" t="s">
        <v>56</v>
      </c>
      <c r="L40" s="39"/>
      <c r="M40" s="39"/>
    </row>
    <row r="41" spans="1:13" x14ac:dyDescent="0.2">
      <c r="A41" s="39" t="s">
        <v>72</v>
      </c>
      <c r="B41" s="40">
        <v>45906</v>
      </c>
      <c r="C41" s="39" t="s">
        <v>10</v>
      </c>
      <c r="D41" s="39" t="s">
        <v>11</v>
      </c>
      <c r="E41" s="39" t="s">
        <v>12</v>
      </c>
      <c r="F41" s="39" t="s">
        <v>14</v>
      </c>
      <c r="G41" s="41" t="s">
        <v>73</v>
      </c>
      <c r="H41" s="42">
        <v>2439.7600000000002</v>
      </c>
      <c r="I41" s="42"/>
      <c r="J41" s="48">
        <f t="shared" si="0"/>
        <v>15484.430000000002</v>
      </c>
      <c r="K41" s="39" t="s">
        <v>56</v>
      </c>
      <c r="L41" s="39"/>
      <c r="M41" s="39"/>
    </row>
    <row r="42" spans="1:13" x14ac:dyDescent="0.2">
      <c r="A42" s="39" t="s">
        <v>24</v>
      </c>
      <c r="B42" s="40">
        <v>45906</v>
      </c>
      <c r="C42" s="39" t="s">
        <v>10</v>
      </c>
      <c r="D42" s="39" t="s">
        <v>11</v>
      </c>
      <c r="E42" s="39" t="s">
        <v>12</v>
      </c>
      <c r="F42" s="39" t="s">
        <v>14</v>
      </c>
      <c r="G42" s="41" t="s">
        <v>74</v>
      </c>
      <c r="H42" s="42">
        <v>51</v>
      </c>
      <c r="I42" s="42"/>
      <c r="J42" s="48">
        <f t="shared" si="0"/>
        <v>15433.430000000002</v>
      </c>
      <c r="K42" s="39" t="s">
        <v>56</v>
      </c>
      <c r="L42" s="39"/>
      <c r="M42" s="39"/>
    </row>
    <row r="43" spans="1:13" x14ac:dyDescent="0.2">
      <c r="A43" s="39" t="s">
        <v>75</v>
      </c>
      <c r="B43" s="40">
        <v>45906</v>
      </c>
      <c r="C43" s="39" t="s">
        <v>10</v>
      </c>
      <c r="D43" s="39" t="s">
        <v>11</v>
      </c>
      <c r="E43" s="39" t="s">
        <v>12</v>
      </c>
      <c r="F43" s="39" t="s">
        <v>14</v>
      </c>
      <c r="G43" s="41" t="s">
        <v>76</v>
      </c>
      <c r="H43" s="42">
        <v>150</v>
      </c>
      <c r="I43" s="42"/>
      <c r="J43" s="48">
        <f t="shared" si="0"/>
        <v>15283.430000000002</v>
      </c>
      <c r="K43" s="39" t="s">
        <v>56</v>
      </c>
      <c r="L43" s="39"/>
      <c r="M43" s="39"/>
    </row>
    <row r="44" spans="1:13" x14ac:dyDescent="0.2">
      <c r="A44" s="39" t="s">
        <v>32</v>
      </c>
      <c r="B44" s="40">
        <v>45908</v>
      </c>
      <c r="C44" s="47" t="s">
        <v>10</v>
      </c>
      <c r="D44" s="39" t="s">
        <v>11</v>
      </c>
      <c r="E44" s="39" t="s">
        <v>12</v>
      </c>
      <c r="F44" s="39" t="s">
        <v>14</v>
      </c>
      <c r="G44" s="41" t="s">
        <v>77</v>
      </c>
      <c r="H44" s="42">
        <v>400</v>
      </c>
      <c r="I44" s="42"/>
      <c r="J44" s="48">
        <f t="shared" si="0"/>
        <v>14883.430000000002</v>
      </c>
      <c r="K44" s="39" t="s">
        <v>56</v>
      </c>
      <c r="L44" s="39"/>
      <c r="M44" s="39"/>
    </row>
    <row r="45" spans="1:13" x14ac:dyDescent="0.2">
      <c r="A45" s="39" t="s">
        <v>78</v>
      </c>
      <c r="B45" s="40">
        <v>45908</v>
      </c>
      <c r="C45" s="47" t="s">
        <v>10</v>
      </c>
      <c r="D45" s="39" t="s">
        <v>11</v>
      </c>
      <c r="E45" s="39" t="s">
        <v>12</v>
      </c>
      <c r="F45" s="39" t="s">
        <v>14</v>
      </c>
      <c r="G45" s="41" t="s">
        <v>71</v>
      </c>
      <c r="H45" s="42">
        <v>200</v>
      </c>
      <c r="I45" s="42"/>
      <c r="J45" s="48">
        <f t="shared" si="0"/>
        <v>14683.430000000002</v>
      </c>
      <c r="K45" s="39" t="s">
        <v>56</v>
      </c>
      <c r="L45" s="39"/>
      <c r="M45" s="39"/>
    </row>
    <row r="46" spans="1:13" x14ac:dyDescent="0.2">
      <c r="A46" s="39" t="s">
        <v>79</v>
      </c>
      <c r="B46" s="40">
        <v>45908</v>
      </c>
      <c r="C46" s="39" t="s">
        <v>10</v>
      </c>
      <c r="D46" s="39" t="s">
        <v>11</v>
      </c>
      <c r="E46" s="39" t="s">
        <v>12</v>
      </c>
      <c r="F46" s="39" t="s">
        <v>14</v>
      </c>
      <c r="G46" s="41" t="s">
        <v>80</v>
      </c>
      <c r="H46" s="42">
        <v>40</v>
      </c>
      <c r="I46" s="42"/>
      <c r="J46" s="48">
        <f t="shared" si="0"/>
        <v>14643.430000000002</v>
      </c>
      <c r="K46" s="39" t="s">
        <v>56</v>
      </c>
      <c r="L46" s="39"/>
      <c r="M46" s="39"/>
    </row>
    <row r="47" spans="1:13" x14ac:dyDescent="0.2">
      <c r="A47" s="39" t="s">
        <v>69</v>
      </c>
      <c r="B47" s="40">
        <v>45908</v>
      </c>
      <c r="C47" s="39" t="s">
        <v>10</v>
      </c>
      <c r="D47" s="39" t="s">
        <v>11</v>
      </c>
      <c r="E47" s="39" t="s">
        <v>12</v>
      </c>
      <c r="F47" s="39" t="s">
        <v>14</v>
      </c>
      <c r="G47" s="41" t="s">
        <v>71</v>
      </c>
      <c r="H47" s="42">
        <v>446</v>
      </c>
      <c r="I47" s="42"/>
      <c r="J47" s="48">
        <f t="shared" si="0"/>
        <v>14197.430000000002</v>
      </c>
      <c r="K47" s="39" t="s">
        <v>56</v>
      </c>
      <c r="L47" s="39"/>
      <c r="M47" s="39"/>
    </row>
    <row r="48" spans="1:13" x14ac:dyDescent="0.2">
      <c r="A48" s="39" t="s">
        <v>32</v>
      </c>
      <c r="B48" s="40">
        <v>45909</v>
      </c>
      <c r="C48" s="39" t="s">
        <v>10</v>
      </c>
      <c r="D48" s="39" t="s">
        <v>11</v>
      </c>
      <c r="E48" s="39" t="s">
        <v>12</v>
      </c>
      <c r="F48" s="39" t="s">
        <v>14</v>
      </c>
      <c r="G48" s="41" t="s">
        <v>81</v>
      </c>
      <c r="H48" s="42">
        <v>400</v>
      </c>
      <c r="I48" s="42"/>
      <c r="J48" s="48">
        <f t="shared" si="0"/>
        <v>13797.430000000002</v>
      </c>
      <c r="K48" s="39" t="s">
        <v>56</v>
      </c>
      <c r="L48" s="39"/>
      <c r="M48" s="39"/>
    </row>
    <row r="49" spans="1:17" x14ac:dyDescent="0.2">
      <c r="A49" s="39" t="s">
        <v>24</v>
      </c>
      <c r="B49" s="40">
        <v>45909</v>
      </c>
      <c r="C49" s="39" t="s">
        <v>10</v>
      </c>
      <c r="D49" s="39" t="s">
        <v>11</v>
      </c>
      <c r="E49" s="39" t="s">
        <v>12</v>
      </c>
      <c r="F49" s="39" t="s">
        <v>14</v>
      </c>
      <c r="G49" s="41" t="s">
        <v>82</v>
      </c>
      <c r="H49" s="42">
        <v>1500</v>
      </c>
      <c r="I49" s="42"/>
      <c r="J49" s="48">
        <f t="shared" si="0"/>
        <v>12297.430000000002</v>
      </c>
      <c r="K49" s="39" t="s">
        <v>56</v>
      </c>
      <c r="L49" s="39"/>
      <c r="M49" s="39"/>
    </row>
    <row r="50" spans="1:17" x14ac:dyDescent="0.2">
      <c r="A50" s="39" t="s">
        <v>24</v>
      </c>
      <c r="B50" s="40">
        <v>45910</v>
      </c>
      <c r="C50" s="39" t="s">
        <v>10</v>
      </c>
      <c r="D50" s="39" t="s">
        <v>11</v>
      </c>
      <c r="E50" s="39" t="s">
        <v>12</v>
      </c>
      <c r="F50" s="39" t="s">
        <v>14</v>
      </c>
      <c r="G50" s="41" t="s">
        <v>54</v>
      </c>
      <c r="H50" s="42">
        <v>50</v>
      </c>
      <c r="I50" s="42"/>
      <c r="J50" s="48">
        <f t="shared" si="0"/>
        <v>12247.430000000002</v>
      </c>
      <c r="K50" s="39" t="s">
        <v>56</v>
      </c>
      <c r="L50" s="39"/>
      <c r="M50" s="39"/>
    </row>
    <row r="51" spans="1:17" x14ac:dyDescent="0.2">
      <c r="A51" s="39" t="s">
        <v>83</v>
      </c>
      <c r="B51" s="40">
        <v>45910</v>
      </c>
      <c r="C51" s="39" t="s">
        <v>10</v>
      </c>
      <c r="D51" s="39" t="s">
        <v>11</v>
      </c>
      <c r="E51" s="39" t="s">
        <v>12</v>
      </c>
      <c r="F51" s="39" t="s">
        <v>14</v>
      </c>
      <c r="G51" s="41" t="s">
        <v>84</v>
      </c>
      <c r="H51" s="42">
        <v>700</v>
      </c>
      <c r="I51" s="42"/>
      <c r="J51" s="48">
        <f t="shared" si="0"/>
        <v>11547.430000000002</v>
      </c>
      <c r="K51" s="39" t="s">
        <v>56</v>
      </c>
      <c r="L51" s="39"/>
      <c r="M51" s="39"/>
    </row>
    <row r="52" spans="1:17" x14ac:dyDescent="0.2">
      <c r="A52" s="39" t="s">
        <v>32</v>
      </c>
      <c r="B52" s="40">
        <v>45911</v>
      </c>
      <c r="C52" s="39" t="s">
        <v>10</v>
      </c>
      <c r="D52" s="39" t="s">
        <v>11</v>
      </c>
      <c r="E52" s="39" t="s">
        <v>12</v>
      </c>
      <c r="F52" s="39" t="s">
        <v>14</v>
      </c>
      <c r="G52" s="41" t="s">
        <v>85</v>
      </c>
      <c r="H52" s="42">
        <v>400</v>
      </c>
      <c r="I52" s="42"/>
      <c r="J52" s="48">
        <f t="shared" si="0"/>
        <v>11147.430000000002</v>
      </c>
      <c r="K52" s="39" t="s">
        <v>56</v>
      </c>
      <c r="L52" s="41"/>
      <c r="M52" s="40"/>
    </row>
    <row r="53" spans="1:17" x14ac:dyDescent="0.2">
      <c r="A53" s="39"/>
      <c r="B53" s="40"/>
      <c r="C53" s="39" t="s">
        <v>182</v>
      </c>
      <c r="D53" s="39"/>
      <c r="E53" s="39"/>
      <c r="F53" s="39"/>
      <c r="G53" s="41" t="s">
        <v>176</v>
      </c>
      <c r="H53" s="42">
        <v>3340</v>
      </c>
      <c r="I53" s="42"/>
      <c r="J53" s="48">
        <f t="shared" si="0"/>
        <v>7807.4300000000021</v>
      </c>
      <c r="K53" s="39" t="s">
        <v>183</v>
      </c>
      <c r="L53" s="39"/>
      <c r="M53" s="39"/>
    </row>
    <row r="54" spans="1:17" x14ac:dyDescent="0.2">
      <c r="A54" s="39"/>
      <c r="B54" s="40"/>
      <c r="C54" s="39" t="s">
        <v>182</v>
      </c>
      <c r="D54" s="39"/>
      <c r="E54" s="39"/>
      <c r="F54" s="39"/>
      <c r="G54" s="41" t="s">
        <v>177</v>
      </c>
      <c r="H54" s="42">
        <v>265</v>
      </c>
      <c r="I54" s="42"/>
      <c r="J54" s="48">
        <f t="shared" si="0"/>
        <v>7542.4300000000021</v>
      </c>
      <c r="K54" s="39" t="s">
        <v>183</v>
      </c>
      <c r="L54" s="39"/>
      <c r="M54" s="39"/>
    </row>
    <row r="55" spans="1:17" x14ac:dyDescent="0.2">
      <c r="A55" s="39"/>
      <c r="B55" s="40"/>
      <c r="C55" s="39" t="s">
        <v>182</v>
      </c>
      <c r="D55" s="39"/>
      <c r="E55" s="39"/>
      <c r="F55" s="39"/>
      <c r="G55" s="41" t="s">
        <v>178</v>
      </c>
      <c r="H55" s="42">
        <v>2500</v>
      </c>
      <c r="I55" s="42"/>
      <c r="J55" s="48">
        <f t="shared" si="0"/>
        <v>5042.4300000000021</v>
      </c>
      <c r="K55" s="39" t="s">
        <v>183</v>
      </c>
      <c r="L55" s="39"/>
      <c r="M55" s="39"/>
    </row>
    <row r="56" spans="1:17" x14ac:dyDescent="0.2">
      <c r="A56" s="39"/>
      <c r="B56" s="40"/>
      <c r="C56" s="39"/>
      <c r="D56" s="39"/>
      <c r="E56" s="39"/>
      <c r="F56" s="39"/>
      <c r="G56" s="41" t="s">
        <v>179</v>
      </c>
      <c r="H56" s="42">
        <v>0</v>
      </c>
      <c r="I56" s="42">
        <v>150.57</v>
      </c>
      <c r="J56" s="48">
        <f t="shared" si="0"/>
        <v>5193.0000000000018</v>
      </c>
      <c r="K56" s="39" t="s">
        <v>183</v>
      </c>
      <c r="L56" s="41" t="s">
        <v>117</v>
      </c>
      <c r="M56" s="40">
        <v>45911</v>
      </c>
    </row>
    <row r="57" spans="1:17" x14ac:dyDescent="0.2">
      <c r="A57" s="39" t="s">
        <v>185</v>
      </c>
      <c r="B57" s="40">
        <v>45911</v>
      </c>
      <c r="C57" s="39" t="s">
        <v>186</v>
      </c>
      <c r="D57" s="39" t="s">
        <v>11</v>
      </c>
      <c r="E57" s="39" t="s">
        <v>12</v>
      </c>
      <c r="F57" s="39"/>
      <c r="G57" s="41" t="s">
        <v>187</v>
      </c>
      <c r="H57" s="42">
        <v>279.91000000000003</v>
      </c>
      <c r="I57" s="42"/>
      <c r="J57" s="48">
        <f t="shared" si="0"/>
        <v>4913.090000000002</v>
      </c>
      <c r="K57" s="39"/>
      <c r="L57" s="39"/>
      <c r="M57" s="39"/>
    </row>
    <row r="58" spans="1:17" ht="13.5" thickBot="1" x14ac:dyDescent="0.25">
      <c r="A58" s="39" t="s">
        <v>184</v>
      </c>
      <c r="B58" s="40">
        <v>45912</v>
      </c>
      <c r="C58" s="39" t="s">
        <v>188</v>
      </c>
      <c r="D58" s="39" t="s">
        <v>11</v>
      </c>
      <c r="E58" s="39" t="s">
        <v>12</v>
      </c>
      <c r="F58" s="39"/>
      <c r="G58" s="41" t="s">
        <v>189</v>
      </c>
      <c r="H58" s="42">
        <v>0</v>
      </c>
      <c r="I58" s="42">
        <v>39175</v>
      </c>
      <c r="J58" s="48">
        <f t="shared" si="0"/>
        <v>44088.090000000004</v>
      </c>
      <c r="K58" s="39"/>
      <c r="L58" s="39"/>
      <c r="M58" s="39"/>
    </row>
    <row r="59" spans="1:17" ht="13.5" thickBot="1" x14ac:dyDescent="0.25">
      <c r="A59" s="39" t="s">
        <v>184</v>
      </c>
      <c r="B59" s="40">
        <v>45912</v>
      </c>
      <c r="C59" s="39" t="s">
        <v>188</v>
      </c>
      <c r="D59" s="39" t="s">
        <v>11</v>
      </c>
      <c r="E59" s="39" t="s">
        <v>12</v>
      </c>
      <c r="F59" s="39"/>
      <c r="G59" s="41" t="s">
        <v>189</v>
      </c>
      <c r="H59" s="42">
        <v>0</v>
      </c>
      <c r="I59" s="42">
        <v>177729</v>
      </c>
      <c r="J59" s="48">
        <f t="shared" si="0"/>
        <v>221817.09</v>
      </c>
      <c r="K59" s="39"/>
      <c r="L59" s="39"/>
      <c r="M59" s="39"/>
      <c r="O59" s="86" t="s">
        <v>12</v>
      </c>
      <c r="P59" s="87"/>
      <c r="Q59" s="88"/>
    </row>
    <row r="60" spans="1:17" x14ac:dyDescent="0.2">
      <c r="A60" s="39"/>
      <c r="B60" s="40">
        <v>45912</v>
      </c>
      <c r="C60" s="39"/>
      <c r="D60" s="39" t="s">
        <v>11</v>
      </c>
      <c r="E60" s="39" t="s">
        <v>12</v>
      </c>
      <c r="F60" s="39"/>
      <c r="G60" s="41" t="s">
        <v>190</v>
      </c>
      <c r="H60" s="42">
        <v>105587</v>
      </c>
      <c r="I60" s="42"/>
      <c r="J60" s="48">
        <f t="shared" si="0"/>
        <v>116230.09</v>
      </c>
      <c r="K60" s="39"/>
      <c r="L60" s="39"/>
      <c r="M60" s="39"/>
      <c r="O60" s="85" t="s">
        <v>46</v>
      </c>
      <c r="P60" s="85" t="s">
        <v>47</v>
      </c>
      <c r="Q60" s="85" t="s">
        <v>48</v>
      </c>
    </row>
    <row r="61" spans="1:17" x14ac:dyDescent="0.2">
      <c r="A61" s="39"/>
      <c r="B61" s="40">
        <v>45912</v>
      </c>
      <c r="C61" s="39"/>
      <c r="D61" s="39" t="s">
        <v>11</v>
      </c>
      <c r="E61" s="39" t="s">
        <v>12</v>
      </c>
      <c r="F61" s="39"/>
      <c r="G61" s="41" t="s">
        <v>191</v>
      </c>
      <c r="H61" s="42">
        <v>72142</v>
      </c>
      <c r="I61" s="42"/>
      <c r="J61" s="48">
        <f t="shared" si="0"/>
        <v>44088.09</v>
      </c>
      <c r="K61" s="39"/>
      <c r="L61" s="39"/>
      <c r="M61" s="39"/>
      <c r="O61" s="81">
        <v>500</v>
      </c>
      <c r="P61" s="82">
        <v>7</v>
      </c>
      <c r="Q61" s="81">
        <f>P61*O61</f>
        <v>3500</v>
      </c>
    </row>
    <row r="62" spans="1:17" x14ac:dyDescent="0.2">
      <c r="A62" s="39" t="s">
        <v>192</v>
      </c>
      <c r="B62" s="40">
        <v>45912</v>
      </c>
      <c r="C62" s="39" t="s">
        <v>10</v>
      </c>
      <c r="D62" s="39" t="s">
        <v>11</v>
      </c>
      <c r="E62" s="39" t="s">
        <v>12</v>
      </c>
      <c r="F62" s="39"/>
      <c r="G62" s="41" t="s">
        <v>193</v>
      </c>
      <c r="H62" s="42">
        <v>100</v>
      </c>
      <c r="I62" s="42"/>
      <c r="J62" s="48">
        <f t="shared" si="0"/>
        <v>43988.09</v>
      </c>
      <c r="K62" s="39"/>
      <c r="L62" s="39"/>
      <c r="M62" s="39"/>
      <c r="O62" s="81">
        <v>200</v>
      </c>
      <c r="P62" s="82">
        <v>7</v>
      </c>
      <c r="Q62" s="81">
        <f t="shared" ref="Q62:Q69" si="1">P62*O62</f>
        <v>1400</v>
      </c>
    </row>
    <row r="63" spans="1:17" x14ac:dyDescent="0.2">
      <c r="A63" s="39" t="s">
        <v>72</v>
      </c>
      <c r="B63" s="40">
        <v>45912</v>
      </c>
      <c r="C63" s="39" t="s">
        <v>10</v>
      </c>
      <c r="D63" s="39" t="s">
        <v>11</v>
      </c>
      <c r="E63" s="39" t="s">
        <v>12</v>
      </c>
      <c r="F63" s="39"/>
      <c r="G63" s="41" t="s">
        <v>31</v>
      </c>
      <c r="H63" s="42">
        <v>300</v>
      </c>
      <c r="I63" s="42"/>
      <c r="J63" s="48">
        <f t="shared" si="0"/>
        <v>43688.09</v>
      </c>
      <c r="K63" s="39"/>
      <c r="L63" s="39"/>
      <c r="M63" s="39"/>
      <c r="O63" s="81">
        <v>100</v>
      </c>
      <c r="P63" s="82">
        <v>17</v>
      </c>
      <c r="Q63" s="81">
        <f t="shared" si="1"/>
        <v>1700</v>
      </c>
    </row>
    <row r="64" spans="1:17" x14ac:dyDescent="0.2">
      <c r="A64" s="39" t="s">
        <v>15</v>
      </c>
      <c r="B64" s="40">
        <v>45912</v>
      </c>
      <c r="C64" s="39" t="s">
        <v>10</v>
      </c>
      <c r="D64" s="39" t="s">
        <v>11</v>
      </c>
      <c r="E64" s="39" t="s">
        <v>12</v>
      </c>
      <c r="F64" s="39"/>
      <c r="G64" s="41" t="s">
        <v>194</v>
      </c>
      <c r="H64" s="42">
        <v>50</v>
      </c>
      <c r="I64" s="42"/>
      <c r="J64" s="48">
        <f t="shared" si="0"/>
        <v>43638.09</v>
      </c>
      <c r="K64" s="39"/>
      <c r="L64" s="39"/>
      <c r="M64" s="39"/>
      <c r="O64" s="81">
        <v>50</v>
      </c>
      <c r="P64" s="82">
        <v>11</v>
      </c>
      <c r="Q64" s="81">
        <f t="shared" si="1"/>
        <v>550</v>
      </c>
    </row>
    <row r="65" spans="1:17" x14ac:dyDescent="0.2">
      <c r="A65" s="39"/>
      <c r="B65" s="40"/>
      <c r="C65" s="39"/>
      <c r="D65" s="39"/>
      <c r="E65" s="39"/>
      <c r="F65" s="39"/>
      <c r="G65" s="41" t="s">
        <v>156</v>
      </c>
      <c r="H65" s="42">
        <v>1600</v>
      </c>
      <c r="I65" s="42"/>
      <c r="J65" s="48">
        <f t="shared" si="0"/>
        <v>42038.09</v>
      </c>
      <c r="K65" s="39"/>
      <c r="L65" s="39"/>
      <c r="M65" s="39"/>
      <c r="O65" s="81">
        <v>20</v>
      </c>
      <c r="P65" s="82">
        <v>12</v>
      </c>
      <c r="Q65" s="81">
        <f t="shared" si="1"/>
        <v>240</v>
      </c>
    </row>
    <row r="66" spans="1:17" x14ac:dyDescent="0.2">
      <c r="A66" s="39"/>
      <c r="B66" s="40"/>
      <c r="C66" s="39"/>
      <c r="D66" s="39"/>
      <c r="E66" s="39"/>
      <c r="F66" s="39"/>
      <c r="G66" s="41" t="s">
        <v>102</v>
      </c>
      <c r="H66" s="42">
        <f>17600-H53</f>
        <v>14260</v>
      </c>
      <c r="I66" s="42"/>
      <c r="J66" s="48">
        <f t="shared" si="0"/>
        <v>27778.089999999997</v>
      </c>
      <c r="K66" s="39"/>
      <c r="L66" s="39"/>
      <c r="M66" s="39"/>
      <c r="O66" s="81">
        <v>10</v>
      </c>
      <c r="P66" s="82">
        <v>3</v>
      </c>
      <c r="Q66" s="83">
        <f t="shared" si="1"/>
        <v>30</v>
      </c>
    </row>
    <row r="67" spans="1:17" x14ac:dyDescent="0.2">
      <c r="A67" s="39"/>
      <c r="B67" s="40"/>
      <c r="C67" s="39"/>
      <c r="D67" s="39"/>
      <c r="E67" s="39"/>
      <c r="F67" s="39"/>
      <c r="G67" s="41" t="s">
        <v>195</v>
      </c>
      <c r="H67" s="42">
        <v>10000</v>
      </c>
      <c r="I67" s="42"/>
      <c r="J67" s="48">
        <f t="shared" si="0"/>
        <v>17778.089999999997</v>
      </c>
      <c r="K67" s="39"/>
      <c r="L67" s="39"/>
      <c r="M67" s="39"/>
      <c r="O67" s="81">
        <v>5</v>
      </c>
      <c r="P67" s="82">
        <v>5</v>
      </c>
      <c r="Q67" s="83">
        <f t="shared" si="1"/>
        <v>25</v>
      </c>
    </row>
    <row r="68" spans="1:17" x14ac:dyDescent="0.2">
      <c r="A68" s="39"/>
      <c r="B68" s="40"/>
      <c r="C68" s="39"/>
      <c r="D68" s="39"/>
      <c r="E68" s="39"/>
      <c r="F68" s="39"/>
      <c r="G68" s="41" t="s">
        <v>155</v>
      </c>
      <c r="H68" s="42">
        <v>2500</v>
      </c>
      <c r="I68" s="42"/>
      <c r="J68" s="48">
        <f t="shared" si="0"/>
        <v>15278.089999999997</v>
      </c>
      <c r="K68" s="39"/>
      <c r="L68" s="39"/>
      <c r="M68" s="39"/>
      <c r="O68" s="81">
        <v>2</v>
      </c>
      <c r="P68" s="82">
        <v>6</v>
      </c>
      <c r="Q68" s="83">
        <f t="shared" si="1"/>
        <v>12</v>
      </c>
    </row>
    <row r="69" spans="1:17" ht="13.5" thickBot="1" x14ac:dyDescent="0.25">
      <c r="A69" s="39"/>
      <c r="B69" s="40"/>
      <c r="C69" s="39"/>
      <c r="D69" s="39"/>
      <c r="E69" s="39"/>
      <c r="F69" s="39"/>
      <c r="G69" s="41" t="s">
        <v>196</v>
      </c>
      <c r="H69" s="42">
        <v>7800</v>
      </c>
      <c r="I69" s="42"/>
      <c r="J69" s="48">
        <f t="shared" ref="J69:J132" si="2">+J68-H69+I69</f>
        <v>7478.0899999999965</v>
      </c>
      <c r="K69" s="39"/>
      <c r="L69" s="39"/>
      <c r="M69" s="39"/>
      <c r="O69" s="81">
        <v>1</v>
      </c>
      <c r="P69" s="82">
        <v>21</v>
      </c>
      <c r="Q69" s="83">
        <f t="shared" si="1"/>
        <v>21</v>
      </c>
    </row>
    <row r="70" spans="1:17" ht="13.5" thickBot="1" x14ac:dyDescent="0.25">
      <c r="A70" s="39"/>
      <c r="B70" s="40"/>
      <c r="C70" s="39"/>
      <c r="D70" s="39"/>
      <c r="E70" s="39"/>
      <c r="F70" s="39"/>
      <c r="G70" s="41"/>
      <c r="H70" s="42">
        <v>0</v>
      </c>
      <c r="I70" s="42"/>
      <c r="J70" s="48">
        <f t="shared" si="2"/>
        <v>7478.0899999999965</v>
      </c>
      <c r="K70" s="39"/>
      <c r="L70" s="39"/>
      <c r="M70" s="39"/>
      <c r="O70" s="68"/>
      <c r="P70" s="68"/>
      <c r="Q70" s="84">
        <f>SUM(Q61:Q69)</f>
        <v>7478</v>
      </c>
    </row>
    <row r="71" spans="1:17" x14ac:dyDescent="0.2">
      <c r="A71" s="39"/>
      <c r="B71" s="40"/>
      <c r="C71" s="39"/>
      <c r="D71" s="39"/>
      <c r="E71" s="39"/>
      <c r="F71" s="39"/>
      <c r="G71" s="41"/>
      <c r="H71" s="42">
        <v>0</v>
      </c>
      <c r="I71" s="42"/>
      <c r="J71" s="48">
        <f t="shared" si="2"/>
        <v>7478.0899999999965</v>
      </c>
      <c r="K71" s="39"/>
      <c r="L71" s="39"/>
      <c r="M71" s="39"/>
      <c r="Q71" s="96">
        <f>J71-Q70</f>
        <v>8.999999999650754E-2</v>
      </c>
    </row>
    <row r="72" spans="1:17" x14ac:dyDescent="0.2">
      <c r="A72" s="39"/>
      <c r="B72" s="40"/>
      <c r="C72" s="39"/>
      <c r="D72" s="39"/>
      <c r="E72" s="39"/>
      <c r="F72" s="39"/>
      <c r="G72" s="41"/>
      <c r="H72" s="42">
        <v>0</v>
      </c>
      <c r="I72" s="42"/>
      <c r="J72" s="48">
        <f t="shared" si="2"/>
        <v>7478.0899999999965</v>
      </c>
      <c r="K72" s="39"/>
      <c r="L72" s="39"/>
      <c r="M72" s="39"/>
    </row>
    <row r="73" spans="1:17" x14ac:dyDescent="0.2">
      <c r="A73" s="39"/>
      <c r="B73" s="40"/>
      <c r="C73" s="39"/>
      <c r="D73" s="39"/>
      <c r="E73" s="39"/>
      <c r="F73" s="39"/>
      <c r="G73" s="41"/>
      <c r="H73" s="42">
        <v>0</v>
      </c>
      <c r="I73" s="42"/>
      <c r="J73" s="48">
        <f t="shared" si="2"/>
        <v>7478.0899999999965</v>
      </c>
      <c r="K73" s="39"/>
      <c r="L73" s="39"/>
      <c r="M73" s="39"/>
    </row>
    <row r="74" spans="1:17" x14ac:dyDescent="0.2">
      <c r="A74" s="39"/>
      <c r="B74" s="40"/>
      <c r="C74" s="39"/>
      <c r="D74" s="39"/>
      <c r="E74" s="39"/>
      <c r="F74" s="39"/>
      <c r="G74" s="41"/>
      <c r="H74" s="42">
        <v>0</v>
      </c>
      <c r="I74" s="42"/>
      <c r="J74" s="48">
        <f t="shared" si="2"/>
        <v>7478.0899999999965</v>
      </c>
      <c r="K74" s="39"/>
      <c r="L74" s="39"/>
      <c r="M74" s="39"/>
    </row>
    <row r="75" spans="1:17" x14ac:dyDescent="0.2">
      <c r="A75" s="39"/>
      <c r="B75" s="40"/>
      <c r="C75" s="39"/>
      <c r="D75" s="39"/>
      <c r="E75" s="39"/>
      <c r="F75" s="39"/>
      <c r="G75" s="41"/>
      <c r="H75" s="42">
        <v>0</v>
      </c>
      <c r="I75" s="42"/>
      <c r="J75" s="48">
        <f t="shared" si="2"/>
        <v>7478.0899999999965</v>
      </c>
      <c r="K75" s="39"/>
      <c r="L75" s="39"/>
      <c r="M75" s="39"/>
    </row>
    <row r="76" spans="1:17" x14ac:dyDescent="0.2">
      <c r="A76" s="39"/>
      <c r="B76" s="40"/>
      <c r="C76" s="39"/>
      <c r="D76" s="39"/>
      <c r="E76" s="39"/>
      <c r="F76" s="39"/>
      <c r="G76" s="41"/>
      <c r="H76" s="42">
        <v>0</v>
      </c>
      <c r="I76" s="42"/>
      <c r="J76" s="48">
        <f t="shared" si="2"/>
        <v>7478.0899999999965</v>
      </c>
      <c r="K76" s="39"/>
      <c r="L76" s="39"/>
      <c r="M76" s="39"/>
    </row>
    <row r="77" spans="1:17" x14ac:dyDescent="0.2">
      <c r="A77" s="39"/>
      <c r="B77" s="40"/>
      <c r="C77" s="39"/>
      <c r="D77" s="39"/>
      <c r="E77" s="39"/>
      <c r="F77" s="39"/>
      <c r="G77" s="41"/>
      <c r="H77" s="42">
        <v>0</v>
      </c>
      <c r="I77" s="42"/>
      <c r="J77" s="48">
        <f t="shared" si="2"/>
        <v>7478.0899999999965</v>
      </c>
      <c r="K77" s="39"/>
      <c r="L77" s="39"/>
      <c r="M77" s="39"/>
    </row>
    <row r="78" spans="1:17" x14ac:dyDescent="0.2">
      <c r="A78" s="39"/>
      <c r="B78" s="40"/>
      <c r="C78" s="47"/>
      <c r="D78" s="39"/>
      <c r="E78" s="39"/>
      <c r="F78" s="39"/>
      <c r="G78" s="41"/>
      <c r="H78" s="42">
        <v>0</v>
      </c>
      <c r="I78" s="42"/>
      <c r="J78" s="48">
        <f t="shared" si="2"/>
        <v>7478.0899999999965</v>
      </c>
      <c r="K78" s="39"/>
      <c r="L78" s="39"/>
      <c r="M78" s="39"/>
    </row>
    <row r="79" spans="1:17" x14ac:dyDescent="0.2">
      <c r="A79" s="39"/>
      <c r="B79" s="40"/>
      <c r="C79" s="47"/>
      <c r="D79" s="39"/>
      <c r="E79" s="39"/>
      <c r="F79" s="39"/>
      <c r="G79" s="41"/>
      <c r="H79" s="42">
        <v>0</v>
      </c>
      <c r="I79" s="42"/>
      <c r="J79" s="48">
        <f t="shared" si="2"/>
        <v>7478.0899999999965</v>
      </c>
      <c r="K79" s="39"/>
      <c r="L79" s="39"/>
      <c r="M79" s="39"/>
    </row>
    <row r="80" spans="1:17" x14ac:dyDescent="0.2">
      <c r="A80" s="39"/>
      <c r="B80" s="40"/>
      <c r="C80" s="39"/>
      <c r="D80" s="39"/>
      <c r="E80" s="39"/>
      <c r="F80" s="39"/>
      <c r="G80" s="41"/>
      <c r="H80" s="42">
        <v>0</v>
      </c>
      <c r="I80" s="42"/>
      <c r="J80" s="48">
        <f t="shared" si="2"/>
        <v>7478.0899999999965</v>
      </c>
      <c r="K80" s="39"/>
      <c r="L80" s="39"/>
      <c r="M80" s="39"/>
    </row>
    <row r="81" spans="1:13" x14ac:dyDescent="0.2">
      <c r="A81" s="39"/>
      <c r="B81" s="40"/>
      <c r="C81" s="39"/>
      <c r="D81" s="39"/>
      <c r="E81" s="39"/>
      <c r="F81" s="39"/>
      <c r="G81" s="41"/>
      <c r="H81" s="42">
        <v>0</v>
      </c>
      <c r="I81" s="42"/>
      <c r="J81" s="48">
        <f t="shared" si="2"/>
        <v>7478.0899999999965</v>
      </c>
      <c r="K81" s="39"/>
      <c r="L81" s="39"/>
      <c r="M81" s="39"/>
    </row>
    <row r="82" spans="1:13" x14ac:dyDescent="0.2">
      <c r="A82" s="39"/>
      <c r="B82" s="40"/>
      <c r="C82" s="39"/>
      <c r="D82" s="39"/>
      <c r="E82" s="39"/>
      <c r="F82" s="39"/>
      <c r="G82" s="41"/>
      <c r="H82" s="42">
        <v>0</v>
      </c>
      <c r="I82" s="42"/>
      <c r="J82" s="48">
        <f t="shared" si="2"/>
        <v>7478.0899999999965</v>
      </c>
      <c r="K82" s="39"/>
      <c r="L82" s="39"/>
      <c r="M82" s="39"/>
    </row>
    <row r="83" spans="1:13" x14ac:dyDescent="0.2">
      <c r="A83" s="39"/>
      <c r="B83" s="40"/>
      <c r="C83" s="39"/>
      <c r="D83" s="39"/>
      <c r="E83" s="39"/>
      <c r="F83" s="39"/>
      <c r="G83" s="41"/>
      <c r="H83" s="42">
        <v>0</v>
      </c>
      <c r="I83" s="42"/>
      <c r="J83" s="48">
        <f t="shared" si="2"/>
        <v>7478.0899999999965</v>
      </c>
      <c r="K83" s="39"/>
      <c r="L83" s="39"/>
      <c r="M83" s="39"/>
    </row>
    <row r="84" spans="1:13" x14ac:dyDescent="0.2">
      <c r="A84" s="39"/>
      <c r="B84" s="40"/>
      <c r="C84" s="39"/>
      <c r="D84" s="39"/>
      <c r="E84" s="39"/>
      <c r="F84" s="39"/>
      <c r="G84" s="41"/>
      <c r="H84" s="42">
        <v>0</v>
      </c>
      <c r="I84" s="42"/>
      <c r="J84" s="48">
        <f t="shared" si="2"/>
        <v>7478.0899999999965</v>
      </c>
      <c r="K84" s="39"/>
      <c r="L84" s="39"/>
      <c r="M84" s="39"/>
    </row>
    <row r="85" spans="1:13" x14ac:dyDescent="0.2">
      <c r="A85" s="39"/>
      <c r="B85" s="40"/>
      <c r="C85" s="39"/>
      <c r="D85" s="39"/>
      <c r="E85" s="39"/>
      <c r="F85" s="39"/>
      <c r="G85" s="41"/>
      <c r="H85" s="42">
        <v>0</v>
      </c>
      <c r="I85" s="42"/>
      <c r="J85" s="48">
        <f t="shared" si="2"/>
        <v>7478.0899999999965</v>
      </c>
      <c r="K85" s="39"/>
      <c r="L85" s="39"/>
      <c r="M85" s="39"/>
    </row>
    <row r="86" spans="1:13" x14ac:dyDescent="0.2">
      <c r="A86" s="39"/>
      <c r="B86" s="40"/>
      <c r="C86" s="39"/>
      <c r="D86" s="39"/>
      <c r="E86" s="39"/>
      <c r="F86" s="39"/>
      <c r="G86" s="41"/>
      <c r="H86" s="42">
        <v>0</v>
      </c>
      <c r="I86" s="42"/>
      <c r="J86" s="48">
        <f t="shared" si="2"/>
        <v>7478.0899999999965</v>
      </c>
      <c r="K86" s="39"/>
      <c r="L86" s="39"/>
      <c r="M86" s="39"/>
    </row>
    <row r="87" spans="1:13" x14ac:dyDescent="0.2">
      <c r="A87" s="39"/>
      <c r="B87" s="40"/>
      <c r="C87" s="39"/>
      <c r="D87" s="39"/>
      <c r="E87" s="39"/>
      <c r="F87" s="39"/>
      <c r="G87" s="41"/>
      <c r="H87" s="42">
        <v>0</v>
      </c>
      <c r="I87" s="42"/>
      <c r="J87" s="48">
        <f t="shared" si="2"/>
        <v>7478.0899999999965</v>
      </c>
      <c r="K87" s="39"/>
      <c r="L87" s="39"/>
      <c r="M87" s="39"/>
    </row>
    <row r="88" spans="1:13" x14ac:dyDescent="0.2">
      <c r="A88" s="39"/>
      <c r="B88" s="40"/>
      <c r="C88" s="39"/>
      <c r="D88" s="39"/>
      <c r="E88" s="39"/>
      <c r="F88" s="39"/>
      <c r="G88" s="41"/>
      <c r="H88" s="42">
        <v>0</v>
      </c>
      <c r="I88" s="42"/>
      <c r="J88" s="48">
        <f t="shared" si="2"/>
        <v>7478.0899999999965</v>
      </c>
      <c r="K88" s="39"/>
      <c r="L88" s="39"/>
      <c r="M88" s="39"/>
    </row>
    <row r="89" spans="1:13" x14ac:dyDescent="0.2">
      <c r="A89" s="39"/>
      <c r="B89" s="40"/>
      <c r="C89" s="39"/>
      <c r="D89" s="39"/>
      <c r="E89" s="39"/>
      <c r="F89" s="39"/>
      <c r="G89" s="41"/>
      <c r="H89" s="42">
        <v>0</v>
      </c>
      <c r="I89" s="42"/>
      <c r="J89" s="48">
        <f t="shared" si="2"/>
        <v>7478.0899999999965</v>
      </c>
      <c r="K89" s="39"/>
      <c r="L89" s="39"/>
      <c r="M89" s="39"/>
    </row>
    <row r="90" spans="1:13" x14ac:dyDescent="0.2">
      <c r="A90" s="39"/>
      <c r="B90" s="40"/>
      <c r="C90" s="39"/>
      <c r="D90" s="39"/>
      <c r="E90" s="39"/>
      <c r="F90" s="39"/>
      <c r="G90" s="41"/>
      <c r="H90" s="42">
        <v>0</v>
      </c>
      <c r="I90" s="42"/>
      <c r="J90" s="48">
        <f t="shared" si="2"/>
        <v>7478.0899999999965</v>
      </c>
      <c r="K90" s="39"/>
      <c r="L90" s="39"/>
      <c r="M90" s="39"/>
    </row>
    <row r="91" spans="1:13" x14ac:dyDescent="0.2">
      <c r="A91" s="39"/>
      <c r="B91" s="40"/>
      <c r="C91" s="39"/>
      <c r="D91" s="39"/>
      <c r="E91" s="39"/>
      <c r="F91" s="39"/>
      <c r="G91" s="41"/>
      <c r="H91" s="42">
        <v>0</v>
      </c>
      <c r="I91" s="42"/>
      <c r="J91" s="48">
        <f t="shared" si="2"/>
        <v>7478.0899999999965</v>
      </c>
      <c r="K91" s="39"/>
      <c r="L91" s="39"/>
      <c r="M91" s="39"/>
    </row>
    <row r="92" spans="1:13" x14ac:dyDescent="0.2">
      <c r="A92" s="39"/>
      <c r="B92" s="40"/>
      <c r="C92" s="39"/>
      <c r="D92" s="39"/>
      <c r="E92" s="39"/>
      <c r="F92" s="39"/>
      <c r="G92" s="41"/>
      <c r="H92" s="42">
        <v>0</v>
      </c>
      <c r="I92" s="42"/>
      <c r="J92" s="48">
        <f t="shared" si="2"/>
        <v>7478.0899999999965</v>
      </c>
      <c r="K92" s="39"/>
      <c r="L92" s="39"/>
      <c r="M92" s="39"/>
    </row>
    <row r="93" spans="1:13" x14ac:dyDescent="0.2">
      <c r="A93" s="39"/>
      <c r="B93" s="40"/>
      <c r="C93" s="39"/>
      <c r="D93" s="39"/>
      <c r="E93" s="39"/>
      <c r="F93" s="39"/>
      <c r="G93" s="41"/>
      <c r="H93" s="42">
        <v>0</v>
      </c>
      <c r="I93" s="42"/>
      <c r="J93" s="48">
        <f t="shared" si="2"/>
        <v>7478.0899999999965</v>
      </c>
      <c r="K93" s="39"/>
      <c r="L93" s="39"/>
      <c r="M93" s="39"/>
    </row>
    <row r="94" spans="1:13" x14ac:dyDescent="0.2">
      <c r="A94" s="39"/>
      <c r="B94" s="40"/>
      <c r="C94" s="39"/>
      <c r="D94" s="39"/>
      <c r="E94" s="39"/>
      <c r="F94" s="39"/>
      <c r="G94" s="41"/>
      <c r="H94" s="42">
        <v>0</v>
      </c>
      <c r="I94" s="42"/>
      <c r="J94" s="48">
        <f t="shared" si="2"/>
        <v>7478.0899999999965</v>
      </c>
      <c r="K94" s="39"/>
      <c r="L94" s="39"/>
      <c r="M94" s="39"/>
    </row>
    <row r="95" spans="1:13" x14ac:dyDescent="0.2">
      <c r="A95" s="39"/>
      <c r="B95" s="40"/>
      <c r="C95" s="39"/>
      <c r="D95" s="39"/>
      <c r="E95" s="39"/>
      <c r="F95" s="39"/>
      <c r="G95" s="41"/>
      <c r="H95" s="42">
        <v>0</v>
      </c>
      <c r="I95" s="42"/>
      <c r="J95" s="48">
        <f t="shared" si="2"/>
        <v>7478.0899999999965</v>
      </c>
      <c r="K95" s="39"/>
      <c r="L95" s="39"/>
      <c r="M95" s="39"/>
    </row>
    <row r="96" spans="1:13" x14ac:dyDescent="0.2">
      <c r="A96" s="39"/>
      <c r="B96" s="40"/>
      <c r="C96" s="39"/>
      <c r="D96" s="39"/>
      <c r="E96" s="39"/>
      <c r="F96" s="39"/>
      <c r="G96" s="41"/>
      <c r="H96" s="42">
        <v>0</v>
      </c>
      <c r="I96" s="42"/>
      <c r="J96" s="48">
        <f t="shared" si="2"/>
        <v>7478.0899999999965</v>
      </c>
      <c r="K96" s="39"/>
      <c r="L96" s="39"/>
      <c r="M96" s="39"/>
    </row>
    <row r="97" spans="1:13" x14ac:dyDescent="0.2">
      <c r="A97" s="39"/>
      <c r="B97" s="40"/>
      <c r="C97" s="39"/>
      <c r="D97" s="39"/>
      <c r="E97" s="39"/>
      <c r="F97" s="39"/>
      <c r="G97" s="41"/>
      <c r="H97" s="42">
        <v>0</v>
      </c>
      <c r="I97" s="42"/>
      <c r="J97" s="48">
        <f t="shared" si="2"/>
        <v>7478.0899999999965</v>
      </c>
      <c r="K97" s="39"/>
      <c r="L97" s="39"/>
      <c r="M97" s="39"/>
    </row>
    <row r="98" spans="1:13" x14ac:dyDescent="0.2">
      <c r="A98" s="39"/>
      <c r="B98" s="40"/>
      <c r="C98" s="39"/>
      <c r="D98" s="39"/>
      <c r="E98" s="39"/>
      <c r="F98" s="39"/>
      <c r="G98" s="41"/>
      <c r="H98" s="42">
        <v>0</v>
      </c>
      <c r="I98" s="42"/>
      <c r="J98" s="48">
        <f t="shared" si="2"/>
        <v>7478.0899999999965</v>
      </c>
      <c r="K98" s="39"/>
      <c r="L98" s="39"/>
      <c r="M98" s="39"/>
    </row>
    <row r="99" spans="1:13" x14ac:dyDescent="0.2">
      <c r="A99" s="39"/>
      <c r="B99" s="40"/>
      <c r="C99" s="39"/>
      <c r="D99" s="39"/>
      <c r="E99" s="39"/>
      <c r="F99" s="39"/>
      <c r="G99" s="41"/>
      <c r="H99" s="42">
        <v>0</v>
      </c>
      <c r="I99" s="42"/>
      <c r="J99" s="48">
        <f t="shared" si="2"/>
        <v>7478.0899999999965</v>
      </c>
      <c r="K99" s="39"/>
      <c r="L99" s="39"/>
      <c r="M99" s="39"/>
    </row>
    <row r="100" spans="1:13" x14ac:dyDescent="0.2">
      <c r="A100" s="39"/>
      <c r="B100" s="40"/>
      <c r="C100" s="39"/>
      <c r="D100" s="39"/>
      <c r="E100" s="39"/>
      <c r="F100" s="39"/>
      <c r="G100" s="41"/>
      <c r="H100" s="42">
        <v>0</v>
      </c>
      <c r="I100" s="42"/>
      <c r="J100" s="48">
        <f t="shared" si="2"/>
        <v>7478.0899999999965</v>
      </c>
      <c r="K100" s="39"/>
      <c r="L100" s="39"/>
      <c r="M100" s="39"/>
    </row>
    <row r="101" spans="1:13" x14ac:dyDescent="0.2">
      <c r="A101" s="39"/>
      <c r="B101" s="40"/>
      <c r="C101" s="39"/>
      <c r="D101" s="39"/>
      <c r="E101" s="39"/>
      <c r="F101" s="39"/>
      <c r="G101" s="41"/>
      <c r="H101" s="42">
        <v>0</v>
      </c>
      <c r="I101" s="42"/>
      <c r="J101" s="48">
        <f t="shared" si="2"/>
        <v>7478.0899999999965</v>
      </c>
      <c r="K101" s="39"/>
      <c r="L101" s="39"/>
      <c r="M101" s="39"/>
    </row>
    <row r="102" spans="1:13" x14ac:dyDescent="0.2">
      <c r="A102" s="39"/>
      <c r="B102" s="40"/>
      <c r="C102" s="39"/>
      <c r="D102" s="39"/>
      <c r="E102" s="39"/>
      <c r="F102" s="39"/>
      <c r="G102" s="41"/>
      <c r="H102" s="42">
        <v>0</v>
      </c>
      <c r="I102" s="42"/>
      <c r="J102" s="48">
        <f t="shared" si="2"/>
        <v>7478.0899999999965</v>
      </c>
      <c r="K102" s="39"/>
      <c r="L102" s="39"/>
      <c r="M102" s="39"/>
    </row>
    <row r="103" spans="1:13" x14ac:dyDescent="0.2">
      <c r="A103" s="39"/>
      <c r="B103" s="40"/>
      <c r="C103" s="39"/>
      <c r="D103" s="39"/>
      <c r="E103" s="39"/>
      <c r="F103" s="39"/>
      <c r="G103" s="41"/>
      <c r="H103" s="42">
        <v>0</v>
      </c>
      <c r="I103" s="42"/>
      <c r="J103" s="48">
        <f t="shared" si="2"/>
        <v>7478.0899999999965</v>
      </c>
      <c r="K103" s="39"/>
      <c r="L103" s="39"/>
      <c r="M103" s="39"/>
    </row>
    <row r="104" spans="1:13" x14ac:dyDescent="0.2">
      <c r="A104" s="39"/>
      <c r="B104" s="40"/>
      <c r="C104" s="39"/>
      <c r="D104" s="39"/>
      <c r="E104" s="39"/>
      <c r="F104" s="39"/>
      <c r="G104" s="41"/>
      <c r="H104" s="42">
        <v>0</v>
      </c>
      <c r="I104" s="42"/>
      <c r="J104" s="48">
        <f t="shared" si="2"/>
        <v>7478.0899999999965</v>
      </c>
      <c r="K104" s="39"/>
      <c r="L104" s="39"/>
      <c r="M104" s="39"/>
    </row>
    <row r="105" spans="1:13" x14ac:dyDescent="0.2">
      <c r="A105" s="39"/>
      <c r="B105" s="40"/>
      <c r="C105" s="39"/>
      <c r="D105" s="39"/>
      <c r="E105" s="39"/>
      <c r="F105" s="39"/>
      <c r="G105" s="41"/>
      <c r="H105" s="42">
        <v>0</v>
      </c>
      <c r="I105" s="42"/>
      <c r="J105" s="48">
        <f t="shared" si="2"/>
        <v>7478.0899999999965</v>
      </c>
      <c r="K105" s="39"/>
      <c r="L105" s="39"/>
      <c r="M105" s="39"/>
    </row>
    <row r="106" spans="1:13" x14ac:dyDescent="0.2">
      <c r="A106" s="39"/>
      <c r="B106" s="40"/>
      <c r="C106" s="39"/>
      <c r="D106" s="39"/>
      <c r="E106" s="39"/>
      <c r="F106" s="39"/>
      <c r="G106" s="41"/>
      <c r="H106" s="42">
        <v>0</v>
      </c>
      <c r="I106" s="42"/>
      <c r="J106" s="48">
        <f t="shared" si="2"/>
        <v>7478.0899999999965</v>
      </c>
      <c r="K106" s="39"/>
      <c r="L106" s="39"/>
      <c r="M106" s="39"/>
    </row>
    <row r="107" spans="1:13" x14ac:dyDescent="0.2">
      <c r="A107" s="39"/>
      <c r="B107" s="40"/>
      <c r="C107" s="39"/>
      <c r="D107" s="39"/>
      <c r="E107" s="39"/>
      <c r="F107" s="39"/>
      <c r="G107" s="41"/>
      <c r="H107" s="42">
        <v>0</v>
      </c>
      <c r="I107" s="42"/>
      <c r="J107" s="48">
        <f t="shared" si="2"/>
        <v>7478.0899999999965</v>
      </c>
      <c r="K107" s="39"/>
      <c r="L107" s="39"/>
      <c r="M107" s="39"/>
    </row>
    <row r="108" spans="1:13" x14ac:dyDescent="0.2">
      <c r="A108" s="39"/>
      <c r="B108" s="40"/>
      <c r="C108" s="39"/>
      <c r="D108" s="39"/>
      <c r="E108" s="39"/>
      <c r="F108" s="39"/>
      <c r="G108" s="41"/>
      <c r="H108" s="42">
        <v>0</v>
      </c>
      <c r="I108" s="42"/>
      <c r="J108" s="48">
        <f t="shared" si="2"/>
        <v>7478.0899999999965</v>
      </c>
      <c r="K108" s="39"/>
      <c r="L108" s="39"/>
      <c r="M108" s="39"/>
    </row>
    <row r="109" spans="1:13" x14ac:dyDescent="0.2">
      <c r="A109" s="39"/>
      <c r="B109" s="40"/>
      <c r="C109" s="39"/>
      <c r="D109" s="39"/>
      <c r="E109" s="39"/>
      <c r="F109" s="39"/>
      <c r="G109" s="41"/>
      <c r="H109" s="42">
        <v>0</v>
      </c>
      <c r="I109" s="42"/>
      <c r="J109" s="48">
        <f t="shared" si="2"/>
        <v>7478.0899999999965</v>
      </c>
      <c r="K109" s="39"/>
      <c r="L109" s="39"/>
      <c r="M109" s="39"/>
    </row>
    <row r="110" spans="1:13" x14ac:dyDescent="0.2">
      <c r="A110" s="39"/>
      <c r="B110" s="40"/>
      <c r="C110" s="47"/>
      <c r="D110" s="39"/>
      <c r="E110" s="39"/>
      <c r="F110" s="39"/>
      <c r="G110" s="41"/>
      <c r="H110" s="42">
        <v>0</v>
      </c>
      <c r="I110" s="42"/>
      <c r="J110" s="48">
        <f t="shared" si="2"/>
        <v>7478.0899999999965</v>
      </c>
      <c r="K110" s="39"/>
      <c r="L110" s="39"/>
      <c r="M110" s="39"/>
    </row>
    <row r="111" spans="1:13" x14ac:dyDescent="0.2">
      <c r="A111" s="39"/>
      <c r="B111" s="40"/>
      <c r="C111" s="39"/>
      <c r="D111" s="39"/>
      <c r="E111" s="39"/>
      <c r="F111" s="39"/>
      <c r="G111" s="41"/>
      <c r="H111" s="42">
        <v>0</v>
      </c>
      <c r="I111" s="42"/>
      <c r="J111" s="48">
        <f t="shared" si="2"/>
        <v>7478.0899999999965</v>
      </c>
      <c r="K111" s="39"/>
      <c r="L111" s="39"/>
      <c r="M111" s="39"/>
    </row>
    <row r="112" spans="1:13" x14ac:dyDescent="0.2">
      <c r="A112" s="39"/>
      <c r="B112" s="40"/>
      <c r="C112" s="39"/>
      <c r="D112" s="39"/>
      <c r="E112" s="39"/>
      <c r="F112" s="39"/>
      <c r="G112" s="41"/>
      <c r="H112" s="42">
        <v>0</v>
      </c>
      <c r="I112" s="42"/>
      <c r="J112" s="48">
        <f t="shared" si="2"/>
        <v>7478.0899999999965</v>
      </c>
      <c r="K112" s="39"/>
      <c r="L112" s="39"/>
      <c r="M112" s="39"/>
    </row>
    <row r="113" spans="1:13" x14ac:dyDescent="0.2">
      <c r="A113" s="39"/>
      <c r="B113" s="40"/>
      <c r="C113" s="39"/>
      <c r="D113" s="39"/>
      <c r="E113" s="39"/>
      <c r="F113" s="39"/>
      <c r="G113" s="41"/>
      <c r="H113" s="42">
        <v>0</v>
      </c>
      <c r="I113" s="42"/>
      <c r="J113" s="48">
        <f t="shared" si="2"/>
        <v>7478.0899999999965</v>
      </c>
      <c r="K113" s="39"/>
      <c r="L113" s="39"/>
      <c r="M113" s="39"/>
    </row>
    <row r="114" spans="1:13" x14ac:dyDescent="0.2">
      <c r="A114" s="39"/>
      <c r="B114" s="40"/>
      <c r="C114" s="39"/>
      <c r="D114" s="39"/>
      <c r="E114" s="39"/>
      <c r="F114" s="39"/>
      <c r="G114" s="41"/>
      <c r="H114" s="42">
        <v>0</v>
      </c>
      <c r="I114" s="42"/>
      <c r="J114" s="48">
        <f t="shared" si="2"/>
        <v>7478.0899999999965</v>
      </c>
      <c r="K114" s="39"/>
      <c r="L114" s="39"/>
      <c r="M114" s="39"/>
    </row>
    <row r="115" spans="1:13" x14ac:dyDescent="0.2">
      <c r="A115" s="39"/>
      <c r="B115" s="40"/>
      <c r="C115" s="39"/>
      <c r="D115" s="39"/>
      <c r="E115" s="39"/>
      <c r="F115" s="39"/>
      <c r="G115" s="41"/>
      <c r="H115" s="42">
        <v>0</v>
      </c>
      <c r="I115" s="42"/>
      <c r="J115" s="48">
        <f t="shared" si="2"/>
        <v>7478.0899999999965</v>
      </c>
      <c r="K115" s="39"/>
      <c r="L115" s="39"/>
      <c r="M115" s="39"/>
    </row>
    <row r="116" spans="1:13" x14ac:dyDescent="0.2">
      <c r="A116" s="39"/>
      <c r="B116" s="40"/>
      <c r="C116" s="39"/>
      <c r="D116" s="39"/>
      <c r="E116" s="39"/>
      <c r="F116" s="39"/>
      <c r="G116" s="41"/>
      <c r="H116" s="42">
        <v>0</v>
      </c>
      <c r="I116" s="42"/>
      <c r="J116" s="48">
        <f t="shared" si="2"/>
        <v>7478.0899999999965</v>
      </c>
      <c r="K116" s="39"/>
      <c r="L116" s="39"/>
      <c r="M116" s="39"/>
    </row>
    <row r="117" spans="1:13" x14ac:dyDescent="0.2">
      <c r="A117" s="39"/>
      <c r="B117" s="40"/>
      <c r="C117" s="39"/>
      <c r="D117" s="39"/>
      <c r="E117" s="39"/>
      <c r="F117" s="39"/>
      <c r="G117" s="41"/>
      <c r="H117" s="42">
        <v>0</v>
      </c>
      <c r="I117" s="42"/>
      <c r="J117" s="48">
        <f t="shared" si="2"/>
        <v>7478.0899999999965</v>
      </c>
      <c r="K117" s="39"/>
      <c r="L117" s="39"/>
      <c r="M117" s="39"/>
    </row>
    <row r="118" spans="1:13" x14ac:dyDescent="0.2">
      <c r="A118" s="39"/>
      <c r="B118" s="40"/>
      <c r="C118" s="39"/>
      <c r="D118" s="39"/>
      <c r="E118" s="39"/>
      <c r="F118" s="39"/>
      <c r="G118" s="41"/>
      <c r="H118" s="42">
        <v>0</v>
      </c>
      <c r="I118" s="42"/>
      <c r="J118" s="48">
        <f t="shared" si="2"/>
        <v>7478.0899999999965</v>
      </c>
      <c r="K118" s="39"/>
      <c r="L118" s="39"/>
      <c r="M118" s="39"/>
    </row>
    <row r="119" spans="1:13" x14ac:dyDescent="0.2">
      <c r="A119" s="39"/>
      <c r="B119" s="40"/>
      <c r="C119" s="39"/>
      <c r="D119" s="39"/>
      <c r="E119" s="39"/>
      <c r="F119" s="39"/>
      <c r="G119" s="41"/>
      <c r="H119" s="42">
        <v>0</v>
      </c>
      <c r="I119" s="42"/>
      <c r="J119" s="48">
        <f t="shared" si="2"/>
        <v>7478.0899999999965</v>
      </c>
      <c r="K119" s="39"/>
      <c r="L119" s="39"/>
      <c r="M119" s="39"/>
    </row>
    <row r="120" spans="1:13" x14ac:dyDescent="0.2">
      <c r="A120" s="39"/>
      <c r="B120" s="40"/>
      <c r="C120" s="39"/>
      <c r="D120" s="39"/>
      <c r="E120" s="39"/>
      <c r="F120" s="39"/>
      <c r="G120" s="41"/>
      <c r="H120" s="42">
        <v>0</v>
      </c>
      <c r="I120" s="42"/>
      <c r="J120" s="48">
        <f t="shared" si="2"/>
        <v>7478.0899999999965</v>
      </c>
      <c r="K120" s="39"/>
      <c r="L120" s="39"/>
      <c r="M120" s="39"/>
    </row>
    <row r="121" spans="1:13" x14ac:dyDescent="0.2">
      <c r="A121" s="39"/>
      <c r="B121" s="40"/>
      <c r="C121" s="39"/>
      <c r="D121" s="39"/>
      <c r="E121" s="39"/>
      <c r="F121" s="39"/>
      <c r="G121" s="41"/>
      <c r="H121" s="42">
        <v>0</v>
      </c>
      <c r="I121" s="42"/>
      <c r="J121" s="48">
        <f t="shared" si="2"/>
        <v>7478.0899999999965</v>
      </c>
      <c r="K121" s="39"/>
      <c r="L121" s="39"/>
      <c r="M121" s="39"/>
    </row>
    <row r="122" spans="1:13" x14ac:dyDescent="0.2">
      <c r="A122" s="39"/>
      <c r="B122" s="40"/>
      <c r="C122" s="39"/>
      <c r="D122" s="39"/>
      <c r="E122" s="39"/>
      <c r="F122" s="39"/>
      <c r="G122" s="41"/>
      <c r="H122" s="42">
        <v>0</v>
      </c>
      <c r="I122" s="42"/>
      <c r="J122" s="48">
        <f t="shared" si="2"/>
        <v>7478.0899999999965</v>
      </c>
      <c r="K122" s="39"/>
      <c r="L122" s="39"/>
      <c r="M122" s="39"/>
    </row>
    <row r="123" spans="1:13" x14ac:dyDescent="0.2">
      <c r="A123" s="39"/>
      <c r="B123" s="40"/>
      <c r="C123" s="39"/>
      <c r="D123" s="39"/>
      <c r="E123" s="39"/>
      <c r="F123" s="39"/>
      <c r="G123" s="41"/>
      <c r="H123" s="42">
        <v>0</v>
      </c>
      <c r="I123" s="42"/>
      <c r="J123" s="48">
        <f t="shared" si="2"/>
        <v>7478.0899999999965</v>
      </c>
      <c r="K123" s="39"/>
      <c r="L123" s="39"/>
      <c r="M123" s="39"/>
    </row>
    <row r="124" spans="1:13" x14ac:dyDescent="0.2">
      <c r="A124" s="39"/>
      <c r="B124" s="40"/>
      <c r="C124" s="39"/>
      <c r="D124" s="39"/>
      <c r="E124" s="39"/>
      <c r="F124" s="39"/>
      <c r="G124" s="41"/>
      <c r="H124" s="42">
        <v>0</v>
      </c>
      <c r="I124" s="42"/>
      <c r="J124" s="48">
        <f t="shared" si="2"/>
        <v>7478.0899999999965</v>
      </c>
      <c r="K124" s="39"/>
      <c r="L124" s="39"/>
      <c r="M124" s="39"/>
    </row>
    <row r="125" spans="1:13" x14ac:dyDescent="0.2">
      <c r="A125" s="39"/>
      <c r="B125" s="40"/>
      <c r="C125" s="39"/>
      <c r="D125" s="39"/>
      <c r="E125" s="39"/>
      <c r="F125" s="39"/>
      <c r="G125" s="41"/>
      <c r="H125" s="42">
        <v>0</v>
      </c>
      <c r="I125" s="42"/>
      <c r="J125" s="48">
        <f t="shared" si="2"/>
        <v>7478.0899999999965</v>
      </c>
      <c r="K125" s="39"/>
      <c r="L125" s="39"/>
      <c r="M125" s="39"/>
    </row>
    <row r="126" spans="1:13" x14ac:dyDescent="0.2">
      <c r="A126" s="39"/>
      <c r="B126" s="40"/>
      <c r="C126" s="39"/>
      <c r="D126" s="39"/>
      <c r="E126" s="39"/>
      <c r="F126" s="39"/>
      <c r="G126" s="41"/>
      <c r="H126" s="42">
        <v>0</v>
      </c>
      <c r="I126" s="42"/>
      <c r="J126" s="48">
        <f t="shared" si="2"/>
        <v>7478.0899999999965</v>
      </c>
      <c r="K126" s="39"/>
      <c r="L126" s="39"/>
      <c r="M126" s="39"/>
    </row>
    <row r="127" spans="1:13" x14ac:dyDescent="0.2">
      <c r="A127" s="39"/>
      <c r="B127" s="40"/>
      <c r="C127" s="39"/>
      <c r="D127" s="39"/>
      <c r="E127" s="39"/>
      <c r="F127" s="39"/>
      <c r="G127" s="41"/>
      <c r="H127" s="42">
        <v>0</v>
      </c>
      <c r="I127" s="42"/>
      <c r="J127" s="48">
        <f t="shared" si="2"/>
        <v>7478.0899999999965</v>
      </c>
      <c r="K127" s="39"/>
      <c r="L127" s="39"/>
      <c r="M127" s="39"/>
    </row>
    <row r="128" spans="1:13" x14ac:dyDescent="0.2">
      <c r="A128" s="39"/>
      <c r="B128" s="40"/>
      <c r="C128" s="39"/>
      <c r="D128" s="39"/>
      <c r="E128" s="39"/>
      <c r="F128" s="39"/>
      <c r="G128" s="41"/>
      <c r="H128" s="42">
        <v>0</v>
      </c>
      <c r="I128" s="42"/>
      <c r="J128" s="48">
        <f t="shared" si="2"/>
        <v>7478.0899999999965</v>
      </c>
      <c r="K128" s="39"/>
      <c r="L128" s="39"/>
      <c r="M128" s="39"/>
    </row>
    <row r="129" spans="1:13" x14ac:dyDescent="0.2">
      <c r="A129" s="39"/>
      <c r="B129" s="40"/>
      <c r="C129" s="39"/>
      <c r="D129" s="39"/>
      <c r="E129" s="39"/>
      <c r="F129" s="39"/>
      <c r="G129" s="41"/>
      <c r="H129" s="42">
        <v>0</v>
      </c>
      <c r="I129" s="42"/>
      <c r="J129" s="48">
        <f t="shared" si="2"/>
        <v>7478.0899999999965</v>
      </c>
      <c r="K129" s="39"/>
      <c r="L129" s="39"/>
      <c r="M129" s="39"/>
    </row>
    <row r="130" spans="1:13" x14ac:dyDescent="0.2">
      <c r="A130" s="39"/>
      <c r="B130" s="40"/>
      <c r="C130" s="39"/>
      <c r="D130" s="39"/>
      <c r="E130" s="39"/>
      <c r="F130" s="39"/>
      <c r="G130" s="41"/>
      <c r="H130" s="42">
        <v>0</v>
      </c>
      <c r="I130" s="42"/>
      <c r="J130" s="48">
        <f t="shared" si="2"/>
        <v>7478.0899999999965</v>
      </c>
      <c r="K130" s="39"/>
      <c r="L130" s="39"/>
      <c r="M130" s="39"/>
    </row>
    <row r="131" spans="1:13" x14ac:dyDescent="0.2">
      <c r="A131" s="39"/>
      <c r="B131" s="40"/>
      <c r="C131" s="39"/>
      <c r="D131" s="39"/>
      <c r="E131" s="39"/>
      <c r="F131" s="39"/>
      <c r="G131" s="41"/>
      <c r="H131" s="42">
        <v>0</v>
      </c>
      <c r="I131" s="42"/>
      <c r="J131" s="48">
        <f t="shared" si="2"/>
        <v>7478.0899999999965</v>
      </c>
      <c r="K131" s="39"/>
      <c r="L131" s="39"/>
      <c r="M131" s="39"/>
    </row>
    <row r="132" spans="1:13" x14ac:dyDescent="0.2">
      <c r="A132" s="39"/>
      <c r="B132" s="40"/>
      <c r="C132" s="39"/>
      <c r="D132" s="39"/>
      <c r="E132" s="39"/>
      <c r="F132" s="39"/>
      <c r="G132" s="41"/>
      <c r="H132" s="42">
        <v>0</v>
      </c>
      <c r="I132" s="42"/>
      <c r="J132" s="48">
        <f t="shared" si="2"/>
        <v>7478.0899999999965</v>
      </c>
      <c r="K132" s="39"/>
      <c r="L132" s="39"/>
      <c r="M132" s="39"/>
    </row>
    <row r="133" spans="1:13" x14ac:dyDescent="0.2">
      <c r="A133" s="39"/>
      <c r="B133" s="40"/>
      <c r="C133" s="39"/>
      <c r="D133" s="39"/>
      <c r="E133" s="39"/>
      <c r="F133" s="39"/>
      <c r="G133" s="41"/>
      <c r="H133" s="42">
        <v>0</v>
      </c>
      <c r="I133" s="42"/>
      <c r="J133" s="48">
        <f t="shared" ref="J133:J155" si="3">+J132-H133+I133</f>
        <v>7478.0899999999965</v>
      </c>
      <c r="K133" s="39"/>
      <c r="L133" s="39"/>
      <c r="M133" s="39"/>
    </row>
    <row r="134" spans="1:13" x14ac:dyDescent="0.2">
      <c r="A134" s="39"/>
      <c r="B134" s="40"/>
      <c r="C134" s="39"/>
      <c r="D134" s="39"/>
      <c r="E134" s="39"/>
      <c r="F134" s="39"/>
      <c r="G134" s="41"/>
      <c r="H134" s="42">
        <v>0</v>
      </c>
      <c r="I134" s="42"/>
      <c r="J134" s="48">
        <f t="shared" si="3"/>
        <v>7478.0899999999965</v>
      </c>
      <c r="K134" s="39"/>
      <c r="L134" s="39"/>
      <c r="M134" s="39"/>
    </row>
    <row r="135" spans="1:13" x14ac:dyDescent="0.2">
      <c r="A135" s="39"/>
      <c r="B135" s="40"/>
      <c r="C135" s="39"/>
      <c r="D135" s="39"/>
      <c r="E135" s="39"/>
      <c r="F135" s="39"/>
      <c r="G135" s="41"/>
      <c r="H135" s="42">
        <v>0</v>
      </c>
      <c r="I135" s="42"/>
      <c r="J135" s="48">
        <f t="shared" si="3"/>
        <v>7478.0899999999965</v>
      </c>
      <c r="K135" s="39"/>
      <c r="L135" s="39"/>
      <c r="M135" s="39"/>
    </row>
    <row r="136" spans="1:13" x14ac:dyDescent="0.2">
      <c r="A136" s="39"/>
      <c r="B136" s="40"/>
      <c r="C136" s="39"/>
      <c r="D136" s="39"/>
      <c r="E136" s="39"/>
      <c r="F136" s="39"/>
      <c r="G136" s="41"/>
      <c r="H136" s="42">
        <v>0</v>
      </c>
      <c r="I136" s="42"/>
      <c r="J136" s="48">
        <f t="shared" si="3"/>
        <v>7478.0899999999965</v>
      </c>
      <c r="K136" s="39"/>
      <c r="L136" s="39"/>
      <c r="M136" s="39"/>
    </row>
    <row r="137" spans="1:13" x14ac:dyDescent="0.2">
      <c r="A137" s="39"/>
      <c r="B137" s="40"/>
      <c r="C137" s="39"/>
      <c r="D137" s="39"/>
      <c r="E137" s="39"/>
      <c r="F137" s="39"/>
      <c r="G137" s="41"/>
      <c r="H137" s="42">
        <v>0</v>
      </c>
      <c r="I137" s="42"/>
      <c r="J137" s="48">
        <f t="shared" si="3"/>
        <v>7478.0899999999965</v>
      </c>
      <c r="K137" s="39"/>
      <c r="L137" s="39"/>
      <c r="M137" s="39"/>
    </row>
    <row r="138" spans="1:13" x14ac:dyDescent="0.2">
      <c r="A138" s="39"/>
      <c r="B138" s="40"/>
      <c r="C138" s="39"/>
      <c r="D138" s="39"/>
      <c r="E138" s="39"/>
      <c r="F138" s="39"/>
      <c r="G138" s="41"/>
      <c r="H138" s="42">
        <v>0</v>
      </c>
      <c r="I138" s="42"/>
      <c r="J138" s="48">
        <f t="shared" si="3"/>
        <v>7478.0899999999965</v>
      </c>
      <c r="K138" s="39"/>
      <c r="L138" s="39"/>
      <c r="M138" s="39"/>
    </row>
    <row r="139" spans="1:13" x14ac:dyDescent="0.2">
      <c r="A139" s="39"/>
      <c r="B139" s="40"/>
      <c r="C139" s="39"/>
      <c r="D139" s="39"/>
      <c r="E139" s="39"/>
      <c r="F139" s="39"/>
      <c r="G139" s="41"/>
      <c r="H139" s="42">
        <v>0</v>
      </c>
      <c r="I139" s="42"/>
      <c r="J139" s="48">
        <f t="shared" si="3"/>
        <v>7478.0899999999965</v>
      </c>
      <c r="K139" s="39"/>
      <c r="L139" s="39"/>
      <c r="M139" s="39"/>
    </row>
    <row r="140" spans="1:13" x14ac:dyDescent="0.2">
      <c r="A140" s="39"/>
      <c r="B140" s="40"/>
      <c r="C140" s="39"/>
      <c r="D140" s="39"/>
      <c r="E140" s="39"/>
      <c r="F140" s="39"/>
      <c r="G140" s="41"/>
      <c r="H140" s="42">
        <v>0</v>
      </c>
      <c r="I140" s="42"/>
      <c r="J140" s="48">
        <f t="shared" si="3"/>
        <v>7478.0899999999965</v>
      </c>
      <c r="K140" s="39"/>
      <c r="L140" s="39"/>
      <c r="M140" s="39"/>
    </row>
    <row r="141" spans="1:13" x14ac:dyDescent="0.2">
      <c r="A141" s="39"/>
      <c r="B141" s="40"/>
      <c r="C141" s="39"/>
      <c r="D141" s="39"/>
      <c r="E141" s="39"/>
      <c r="F141" s="39"/>
      <c r="G141" s="41"/>
      <c r="H141" s="42">
        <v>0</v>
      </c>
      <c r="I141" s="42"/>
      <c r="J141" s="48">
        <f t="shared" si="3"/>
        <v>7478.0899999999965</v>
      </c>
      <c r="K141" s="39"/>
      <c r="L141" s="39"/>
      <c r="M141" s="39"/>
    </row>
    <row r="142" spans="1:13" x14ac:dyDescent="0.2">
      <c r="A142" s="39"/>
      <c r="B142" s="40"/>
      <c r="C142" s="39"/>
      <c r="D142" s="39"/>
      <c r="E142" s="39"/>
      <c r="F142" s="39"/>
      <c r="G142" s="41"/>
      <c r="H142" s="42">
        <v>0</v>
      </c>
      <c r="I142" s="42"/>
      <c r="J142" s="48">
        <f t="shared" si="3"/>
        <v>7478.0899999999965</v>
      </c>
      <c r="K142" s="39"/>
      <c r="L142" s="39"/>
      <c r="M142" s="39"/>
    </row>
    <row r="143" spans="1:13" x14ac:dyDescent="0.2">
      <c r="A143" s="39"/>
      <c r="B143" s="40"/>
      <c r="C143" s="39"/>
      <c r="D143" s="39"/>
      <c r="E143" s="39"/>
      <c r="F143" s="39"/>
      <c r="G143" s="41"/>
      <c r="H143" s="42">
        <v>0</v>
      </c>
      <c r="I143" s="42"/>
      <c r="J143" s="48">
        <f t="shared" si="3"/>
        <v>7478.0899999999965</v>
      </c>
      <c r="K143" s="39"/>
      <c r="L143" s="39"/>
      <c r="M143" s="39"/>
    </row>
    <row r="144" spans="1:13" x14ac:dyDescent="0.2">
      <c r="A144" s="39"/>
      <c r="B144" s="40"/>
      <c r="C144" s="39"/>
      <c r="D144" s="39"/>
      <c r="E144" s="39"/>
      <c r="F144" s="39"/>
      <c r="G144" s="41"/>
      <c r="H144" s="42">
        <v>0</v>
      </c>
      <c r="I144" s="42"/>
      <c r="J144" s="48">
        <f t="shared" si="3"/>
        <v>7478.0899999999965</v>
      </c>
      <c r="K144" s="39"/>
      <c r="L144" s="39"/>
      <c r="M144" s="39"/>
    </row>
    <row r="145" spans="1:13" x14ac:dyDescent="0.2">
      <c r="A145" s="39"/>
      <c r="B145" s="40"/>
      <c r="C145" s="39"/>
      <c r="D145" s="39"/>
      <c r="E145" s="39"/>
      <c r="F145" s="39"/>
      <c r="G145" s="41"/>
      <c r="H145" s="42">
        <v>0</v>
      </c>
      <c r="I145" s="42"/>
      <c r="J145" s="48">
        <f t="shared" si="3"/>
        <v>7478.0899999999965</v>
      </c>
      <c r="K145" s="39"/>
      <c r="L145" s="39"/>
      <c r="M145" s="39"/>
    </row>
    <row r="146" spans="1:13" x14ac:dyDescent="0.2">
      <c r="A146" s="39"/>
      <c r="B146" s="40"/>
      <c r="C146" s="39"/>
      <c r="D146" s="39"/>
      <c r="E146" s="39"/>
      <c r="F146" s="39"/>
      <c r="G146" s="41"/>
      <c r="H146" s="42">
        <v>0</v>
      </c>
      <c r="I146" s="42"/>
      <c r="J146" s="48">
        <f t="shared" si="3"/>
        <v>7478.0899999999965</v>
      </c>
      <c r="K146" s="39"/>
      <c r="L146" s="39"/>
      <c r="M146" s="39"/>
    </row>
    <row r="147" spans="1:13" x14ac:dyDescent="0.2">
      <c r="A147" s="39"/>
      <c r="B147" s="40"/>
      <c r="C147" s="39"/>
      <c r="D147" s="39"/>
      <c r="E147" s="39"/>
      <c r="F147" s="39"/>
      <c r="G147" s="41"/>
      <c r="H147" s="42">
        <v>0</v>
      </c>
      <c r="I147" s="42"/>
      <c r="J147" s="48">
        <f t="shared" si="3"/>
        <v>7478.0899999999965</v>
      </c>
      <c r="K147" s="39"/>
      <c r="L147" s="39"/>
      <c r="M147" s="39"/>
    </row>
    <row r="148" spans="1:13" x14ac:dyDescent="0.2">
      <c r="A148" s="39"/>
      <c r="B148" s="40"/>
      <c r="C148" s="39"/>
      <c r="D148" s="39"/>
      <c r="E148" s="39"/>
      <c r="F148" s="39"/>
      <c r="G148" s="41"/>
      <c r="H148" s="42">
        <v>0</v>
      </c>
      <c r="I148" s="42"/>
      <c r="J148" s="48">
        <f t="shared" si="3"/>
        <v>7478.0899999999965</v>
      </c>
      <c r="K148" s="39"/>
      <c r="L148" s="39"/>
      <c r="M148" s="39"/>
    </row>
    <row r="149" spans="1:13" x14ac:dyDescent="0.2">
      <c r="A149" s="39"/>
      <c r="B149" s="39"/>
      <c r="C149" s="39"/>
      <c r="D149" s="39"/>
      <c r="E149" s="39"/>
      <c r="F149" s="39"/>
      <c r="G149" s="41"/>
      <c r="H149" s="42">
        <v>0</v>
      </c>
      <c r="I149" s="42"/>
      <c r="J149" s="48">
        <f t="shared" si="3"/>
        <v>7478.0899999999965</v>
      </c>
      <c r="K149" s="39"/>
      <c r="L149" s="39"/>
      <c r="M149" s="39"/>
    </row>
    <row r="150" spans="1:13" x14ac:dyDescent="0.2">
      <c r="A150" s="39"/>
      <c r="B150" s="39"/>
      <c r="C150" s="39"/>
      <c r="D150" s="39"/>
      <c r="E150" s="39"/>
      <c r="F150" s="39"/>
      <c r="G150" s="41"/>
      <c r="H150" s="42">
        <v>0</v>
      </c>
      <c r="I150" s="42"/>
      <c r="J150" s="48">
        <f t="shared" si="3"/>
        <v>7478.0899999999965</v>
      </c>
      <c r="K150" s="39"/>
      <c r="L150" s="39"/>
      <c r="M150" s="39"/>
    </row>
    <row r="151" spans="1:13" x14ac:dyDescent="0.2">
      <c r="A151" s="39"/>
      <c r="B151" s="39"/>
      <c r="C151" s="39"/>
      <c r="D151" s="39"/>
      <c r="E151" s="39"/>
      <c r="F151" s="39"/>
      <c r="G151" s="41"/>
      <c r="H151" s="42">
        <v>0</v>
      </c>
      <c r="I151" s="42"/>
      <c r="J151" s="48">
        <f t="shared" si="3"/>
        <v>7478.0899999999965</v>
      </c>
      <c r="K151" s="39"/>
      <c r="L151" s="39"/>
      <c r="M151" s="39"/>
    </row>
    <row r="152" spans="1:13" x14ac:dyDescent="0.2">
      <c r="A152" s="39"/>
      <c r="B152" s="39"/>
      <c r="C152" s="39"/>
      <c r="D152" s="39"/>
      <c r="E152" s="39"/>
      <c r="F152" s="39"/>
      <c r="G152" s="41"/>
      <c r="H152" s="42">
        <v>0</v>
      </c>
      <c r="I152" s="42"/>
      <c r="J152" s="48">
        <f t="shared" si="3"/>
        <v>7478.0899999999965</v>
      </c>
      <c r="K152" s="39"/>
      <c r="L152" s="39"/>
      <c r="M152" s="39"/>
    </row>
    <row r="153" spans="1:13" x14ac:dyDescent="0.2">
      <c r="A153" s="39"/>
      <c r="B153" s="39"/>
      <c r="C153" s="39"/>
      <c r="D153" s="39"/>
      <c r="E153" s="39"/>
      <c r="F153" s="39"/>
      <c r="G153" s="41"/>
      <c r="H153" s="49">
        <v>0</v>
      </c>
      <c r="I153" s="49"/>
      <c r="J153" s="48">
        <f t="shared" si="3"/>
        <v>7478.0899999999965</v>
      </c>
      <c r="K153" s="39"/>
      <c r="L153" s="39"/>
      <c r="M153" s="39"/>
    </row>
    <row r="154" spans="1:13" x14ac:dyDescent="0.2">
      <c r="A154" s="39"/>
      <c r="B154" s="39"/>
      <c r="C154" s="39"/>
      <c r="D154" s="39"/>
      <c r="E154" s="39"/>
      <c r="F154" s="39"/>
      <c r="G154" s="41"/>
      <c r="H154" s="49">
        <v>0</v>
      </c>
      <c r="I154" s="49"/>
      <c r="J154" s="48">
        <f t="shared" si="3"/>
        <v>7478.0899999999965</v>
      </c>
      <c r="K154" s="39"/>
      <c r="L154" s="39"/>
      <c r="M154" s="39"/>
    </row>
    <row r="155" spans="1:13" x14ac:dyDescent="0.2">
      <c r="A155" s="39"/>
      <c r="B155" s="39"/>
      <c r="C155" s="39"/>
      <c r="D155" s="39"/>
      <c r="E155" s="39"/>
      <c r="F155" s="39"/>
      <c r="G155" s="41"/>
      <c r="H155" s="49">
        <v>0</v>
      </c>
      <c r="I155" s="49"/>
      <c r="J155" s="48">
        <f t="shared" si="3"/>
        <v>7478.0899999999965</v>
      </c>
      <c r="K155" s="39"/>
      <c r="L155" s="39"/>
      <c r="M155" s="39"/>
    </row>
    <row r="156" spans="1:13" x14ac:dyDescent="0.2">
      <c r="H156" s="38"/>
      <c r="I156" s="32"/>
    </row>
  </sheetData>
  <autoFilter ref="A2:M155" xr:uid="{59E61731-D8DC-4318-B244-6A218EA5E168}"/>
  <mergeCells count="1">
    <mergeCell ref="O59:Q59"/>
  </mergeCells>
  <pageMargins left="0" right="0" top="0.74803149606299213" bottom="0.74803149606299213" header="0.31496062992125984" footer="0.31496062992125984"/>
  <pageSetup scale="60" orientation="landscape" r:id="rId1"/>
  <rowBreaks count="1" manualBreakCount="1">
    <brk id="52" max="16383" man="1"/>
  </rowBreaks>
  <colBreaks count="1" manualBreakCount="1">
    <brk id="11" max="15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3D83B-04C0-4CA8-A1B8-8903E3473568}">
  <dimension ref="B2:N36"/>
  <sheetViews>
    <sheetView showGridLines="0" tabSelected="1" workbookViewId="0">
      <selection activeCell="S15" sqref="S15"/>
    </sheetView>
  </sheetViews>
  <sheetFormatPr baseColWidth="10" defaultRowHeight="11.25" x14ac:dyDescent="0.15"/>
  <cols>
    <col min="1" max="1" width="2.28515625" style="68" customWidth="1"/>
    <col min="2" max="2" width="24.5703125" style="68" customWidth="1"/>
    <col min="3" max="3" width="14.85546875" style="68" bestFit="1" customWidth="1"/>
    <col min="4" max="12" width="11.5703125" style="68" bestFit="1" customWidth="1"/>
    <col min="13" max="13" width="14.85546875" style="68" bestFit="1" customWidth="1"/>
    <col min="14" max="14" width="11.5703125" style="68" bestFit="1" customWidth="1"/>
    <col min="15" max="16384" width="11.42578125" style="68"/>
  </cols>
  <sheetData>
    <row r="2" spans="2:14" x14ac:dyDescent="0.15">
      <c r="B2" s="74" t="s">
        <v>44</v>
      </c>
      <c r="C2" s="74" t="s">
        <v>180</v>
      </c>
      <c r="D2" s="73">
        <v>500</v>
      </c>
      <c r="E2" s="73">
        <v>200</v>
      </c>
      <c r="F2" s="73">
        <v>100</v>
      </c>
      <c r="G2" s="73">
        <v>50</v>
      </c>
      <c r="H2" s="73">
        <v>20</v>
      </c>
      <c r="I2" s="73">
        <v>10</v>
      </c>
      <c r="J2" s="73">
        <v>5</v>
      </c>
      <c r="K2" s="73">
        <v>2</v>
      </c>
      <c r="L2" s="73">
        <v>1</v>
      </c>
      <c r="M2" s="73"/>
    </row>
    <row r="3" spans="2:14" x14ac:dyDescent="0.15">
      <c r="B3" s="69" t="s">
        <v>12</v>
      </c>
      <c r="C3" s="67">
        <v>3000</v>
      </c>
      <c r="D3" s="70">
        <v>6</v>
      </c>
      <c r="E3" s="70"/>
      <c r="F3" s="70"/>
      <c r="G3" s="70"/>
      <c r="H3" s="70"/>
      <c r="I3" s="70"/>
      <c r="J3" s="70"/>
      <c r="K3" s="70"/>
      <c r="L3" s="70"/>
      <c r="M3" s="67">
        <f>D3*$D$2+E3*$E$2+F3*$F$2+G3*$G$2+H3*$H$2+I3*$I$2+J3*$J$2+K3*$K$2+L3*$L$2</f>
        <v>3000</v>
      </c>
      <c r="N3" s="71">
        <f>C3-M3</f>
        <v>0</v>
      </c>
    </row>
    <row r="4" spans="2:14" x14ac:dyDescent="0.15">
      <c r="B4" s="69" t="s">
        <v>155</v>
      </c>
      <c r="C4" s="67">
        <v>2500</v>
      </c>
      <c r="D4" s="70">
        <v>5</v>
      </c>
      <c r="E4" s="70"/>
      <c r="F4" s="70"/>
      <c r="G4" s="70"/>
      <c r="H4" s="70"/>
      <c r="I4" s="70"/>
      <c r="J4" s="70"/>
      <c r="K4" s="70"/>
      <c r="L4" s="70"/>
      <c r="M4" s="67">
        <f t="shared" ref="M4:M21" si="0">D4*$D$2+E4*$E$2+F4*$F$2+G4*$G$2+H4*$H$2+I4*$I$2+J4*$J$2+K4*$K$2+L4*$L$2</f>
        <v>2500</v>
      </c>
      <c r="N4" s="71">
        <f t="shared" ref="N4:N21" si="1">C4-M4</f>
        <v>0</v>
      </c>
    </row>
    <row r="5" spans="2:14" x14ac:dyDescent="0.15">
      <c r="B5" s="69" t="s">
        <v>156</v>
      </c>
      <c r="C5" s="67">
        <v>1600</v>
      </c>
      <c r="D5" s="70">
        <v>3</v>
      </c>
      <c r="E5" s="70"/>
      <c r="F5" s="70">
        <v>1</v>
      </c>
      <c r="G5" s="70"/>
      <c r="H5" s="70"/>
      <c r="I5" s="70"/>
      <c r="J5" s="70"/>
      <c r="K5" s="70"/>
      <c r="L5" s="70"/>
      <c r="M5" s="67">
        <f t="shared" si="0"/>
        <v>1600</v>
      </c>
      <c r="N5" s="71">
        <f t="shared" si="1"/>
        <v>0</v>
      </c>
    </row>
    <row r="6" spans="2:14" x14ac:dyDescent="0.15">
      <c r="B6" s="69" t="s">
        <v>102</v>
      </c>
      <c r="C6" s="67">
        <v>14260</v>
      </c>
      <c r="D6" s="70">
        <v>28</v>
      </c>
      <c r="E6" s="70">
        <v>1</v>
      </c>
      <c r="F6" s="70"/>
      <c r="G6" s="70">
        <v>1</v>
      </c>
      <c r="H6" s="70"/>
      <c r="I6" s="70">
        <v>1</v>
      </c>
      <c r="J6" s="70"/>
      <c r="K6" s="70"/>
      <c r="L6" s="70"/>
      <c r="M6" s="67">
        <f t="shared" si="0"/>
        <v>14260</v>
      </c>
      <c r="N6" s="71">
        <f t="shared" si="1"/>
        <v>0</v>
      </c>
    </row>
    <row r="7" spans="2:14" x14ac:dyDescent="0.15">
      <c r="B7" s="69" t="s">
        <v>157</v>
      </c>
      <c r="C7" s="67">
        <v>10000</v>
      </c>
      <c r="D7" s="70">
        <v>20</v>
      </c>
      <c r="E7" s="70"/>
      <c r="F7" s="70"/>
      <c r="G7" s="70"/>
      <c r="H7" s="70"/>
      <c r="I7" s="70"/>
      <c r="J7" s="70"/>
      <c r="K7" s="70"/>
      <c r="L7" s="70"/>
      <c r="M7" s="67">
        <f t="shared" si="0"/>
        <v>10000</v>
      </c>
      <c r="N7" s="71">
        <f t="shared" si="1"/>
        <v>0</v>
      </c>
    </row>
    <row r="8" spans="2:14" x14ac:dyDescent="0.15">
      <c r="B8" s="69" t="s">
        <v>158</v>
      </c>
      <c r="C8" s="67"/>
      <c r="D8" s="70"/>
      <c r="E8" s="70"/>
      <c r="F8" s="70"/>
      <c r="G8" s="70"/>
      <c r="H8" s="70"/>
      <c r="I8" s="70"/>
      <c r="J8" s="70"/>
      <c r="K8" s="70"/>
      <c r="L8" s="70"/>
      <c r="M8" s="67">
        <f t="shared" si="0"/>
        <v>0</v>
      </c>
      <c r="N8" s="71">
        <f t="shared" si="1"/>
        <v>0</v>
      </c>
    </row>
    <row r="9" spans="2:14" x14ac:dyDescent="0.15">
      <c r="B9" s="69" t="s">
        <v>159</v>
      </c>
      <c r="C9" s="67">
        <v>143</v>
      </c>
      <c r="D9" s="70"/>
      <c r="E9" s="70"/>
      <c r="F9" s="70">
        <v>1</v>
      </c>
      <c r="G9" s="70"/>
      <c r="H9" s="70">
        <v>2</v>
      </c>
      <c r="I9" s="70"/>
      <c r="J9" s="70"/>
      <c r="K9" s="70"/>
      <c r="L9" s="70">
        <v>3</v>
      </c>
      <c r="M9" s="67">
        <f t="shared" si="0"/>
        <v>143</v>
      </c>
      <c r="N9" s="71">
        <f t="shared" si="1"/>
        <v>0</v>
      </c>
    </row>
    <row r="10" spans="2:14" x14ac:dyDescent="0.15">
      <c r="B10" s="69" t="s">
        <v>160</v>
      </c>
      <c r="C10" s="67">
        <v>123</v>
      </c>
      <c r="D10" s="70"/>
      <c r="E10" s="70"/>
      <c r="F10" s="70">
        <v>1</v>
      </c>
      <c r="G10" s="70"/>
      <c r="H10" s="70">
        <v>1</v>
      </c>
      <c r="I10" s="70"/>
      <c r="J10" s="70"/>
      <c r="K10" s="70"/>
      <c r="L10" s="70">
        <v>3</v>
      </c>
      <c r="M10" s="67">
        <f t="shared" si="0"/>
        <v>123</v>
      </c>
      <c r="N10" s="71">
        <f t="shared" si="1"/>
        <v>0</v>
      </c>
    </row>
    <row r="11" spans="2:14" x14ac:dyDescent="0.15">
      <c r="B11" s="69" t="s">
        <v>163</v>
      </c>
      <c r="C11" s="67">
        <v>494</v>
      </c>
      <c r="D11" s="70"/>
      <c r="E11" s="70">
        <v>2</v>
      </c>
      <c r="F11" s="70"/>
      <c r="G11" s="70">
        <v>1</v>
      </c>
      <c r="H11" s="70">
        <v>2</v>
      </c>
      <c r="I11" s="70"/>
      <c r="J11" s="70"/>
      <c r="K11" s="70"/>
      <c r="L11" s="70">
        <v>4</v>
      </c>
      <c r="M11" s="67">
        <f t="shared" si="0"/>
        <v>494</v>
      </c>
      <c r="N11" s="71">
        <f t="shared" si="1"/>
        <v>0</v>
      </c>
    </row>
    <row r="12" spans="2:14" x14ac:dyDescent="0.15">
      <c r="B12" s="69" t="s">
        <v>166</v>
      </c>
      <c r="C12" s="67">
        <v>0</v>
      </c>
      <c r="D12" s="70"/>
      <c r="E12" s="70"/>
      <c r="F12" s="70"/>
      <c r="G12" s="70"/>
      <c r="H12" s="70"/>
      <c r="I12" s="70"/>
      <c r="J12" s="70"/>
      <c r="K12" s="70"/>
      <c r="L12" s="70"/>
      <c r="M12" s="67">
        <f t="shared" si="0"/>
        <v>0</v>
      </c>
      <c r="N12" s="71">
        <f t="shared" si="1"/>
        <v>0</v>
      </c>
    </row>
    <row r="13" spans="2:14" x14ac:dyDescent="0.15">
      <c r="B13" s="69" t="s">
        <v>167</v>
      </c>
      <c r="C13" s="67">
        <v>0</v>
      </c>
      <c r="D13" s="70"/>
      <c r="E13" s="70"/>
      <c r="F13" s="70"/>
      <c r="G13" s="70"/>
      <c r="H13" s="70"/>
      <c r="I13" s="70"/>
      <c r="J13" s="70"/>
      <c r="K13" s="70"/>
      <c r="L13" s="70"/>
      <c r="M13" s="67">
        <f t="shared" si="0"/>
        <v>0</v>
      </c>
      <c r="N13" s="71">
        <f t="shared" si="1"/>
        <v>0</v>
      </c>
    </row>
    <row r="14" spans="2:14" x14ac:dyDescent="0.15">
      <c r="B14" s="69" t="s">
        <v>168</v>
      </c>
      <c r="C14" s="67">
        <v>0</v>
      </c>
      <c r="D14" s="70"/>
      <c r="E14" s="70"/>
      <c r="F14" s="70"/>
      <c r="G14" s="70"/>
      <c r="H14" s="70"/>
      <c r="I14" s="70"/>
      <c r="J14" s="70"/>
      <c r="K14" s="70"/>
      <c r="L14" s="70"/>
      <c r="M14" s="67">
        <f t="shared" si="0"/>
        <v>0</v>
      </c>
      <c r="N14" s="71">
        <f t="shared" si="1"/>
        <v>0</v>
      </c>
    </row>
    <row r="15" spans="2:14" x14ac:dyDescent="0.15">
      <c r="B15" s="69" t="s">
        <v>169</v>
      </c>
      <c r="C15" s="67">
        <v>0</v>
      </c>
      <c r="D15" s="70"/>
      <c r="E15" s="70"/>
      <c r="F15" s="70"/>
      <c r="G15" s="70"/>
      <c r="H15" s="70"/>
      <c r="I15" s="70"/>
      <c r="J15" s="70"/>
      <c r="K15" s="70"/>
      <c r="L15" s="70"/>
      <c r="M15" s="67">
        <f t="shared" si="0"/>
        <v>0</v>
      </c>
      <c r="N15" s="71">
        <f t="shared" si="1"/>
        <v>0</v>
      </c>
    </row>
    <row r="16" spans="2:14" x14ac:dyDescent="0.15">
      <c r="B16" s="69" t="s">
        <v>170</v>
      </c>
      <c r="C16" s="67">
        <v>349</v>
      </c>
      <c r="D16" s="70"/>
      <c r="E16" s="70">
        <v>1</v>
      </c>
      <c r="F16" s="70">
        <v>1</v>
      </c>
      <c r="G16" s="70"/>
      <c r="H16" s="70">
        <v>2</v>
      </c>
      <c r="I16" s="70"/>
      <c r="J16" s="70">
        <v>1</v>
      </c>
      <c r="K16" s="70">
        <v>2</v>
      </c>
      <c r="L16" s="70"/>
      <c r="M16" s="67">
        <f t="shared" si="0"/>
        <v>349</v>
      </c>
      <c r="N16" s="71">
        <f t="shared" si="1"/>
        <v>0</v>
      </c>
    </row>
    <row r="17" spans="2:14" x14ac:dyDescent="0.15">
      <c r="B17" s="69" t="s">
        <v>171</v>
      </c>
      <c r="C17" s="75"/>
      <c r="D17" s="70"/>
      <c r="E17" s="70"/>
      <c r="F17" s="70"/>
      <c r="G17" s="70"/>
      <c r="H17" s="70"/>
      <c r="I17" s="70"/>
      <c r="J17" s="70"/>
      <c r="K17" s="70"/>
      <c r="L17" s="70"/>
      <c r="M17" s="67">
        <f t="shared" si="0"/>
        <v>0</v>
      </c>
      <c r="N17" s="71">
        <f t="shared" si="1"/>
        <v>0</v>
      </c>
    </row>
    <row r="18" spans="2:14" x14ac:dyDescent="0.15">
      <c r="B18" s="69" t="s">
        <v>173</v>
      </c>
      <c r="C18" s="67">
        <v>0</v>
      </c>
      <c r="D18" s="70"/>
      <c r="E18" s="70"/>
      <c r="F18" s="70"/>
      <c r="G18" s="70"/>
      <c r="H18" s="70"/>
      <c r="I18" s="70"/>
      <c r="J18" s="70"/>
      <c r="K18" s="70"/>
      <c r="L18" s="70"/>
      <c r="M18" s="67">
        <f t="shared" si="0"/>
        <v>0</v>
      </c>
      <c r="N18" s="71">
        <f t="shared" si="1"/>
        <v>0</v>
      </c>
    </row>
    <row r="19" spans="2:14" x14ac:dyDescent="0.15">
      <c r="B19" s="69" t="s">
        <v>172</v>
      </c>
      <c r="C19" s="67">
        <v>6682</v>
      </c>
      <c r="D19" s="70">
        <v>13</v>
      </c>
      <c r="E19" s="70"/>
      <c r="F19" s="70">
        <v>1</v>
      </c>
      <c r="G19" s="70">
        <v>1</v>
      </c>
      <c r="H19" s="70">
        <v>1</v>
      </c>
      <c r="I19" s="70">
        <v>1</v>
      </c>
      <c r="J19" s="70"/>
      <c r="K19" s="70"/>
      <c r="L19" s="70">
        <v>2</v>
      </c>
      <c r="M19" s="67">
        <f t="shared" si="0"/>
        <v>6682</v>
      </c>
      <c r="N19" s="71">
        <f t="shared" si="1"/>
        <v>0</v>
      </c>
    </row>
    <row r="20" spans="2:14" x14ac:dyDescent="0.15">
      <c r="B20" s="69" t="s">
        <v>181</v>
      </c>
      <c r="C20" s="67"/>
      <c r="D20" s="70"/>
      <c r="E20" s="70"/>
      <c r="F20" s="70"/>
      <c r="G20" s="70"/>
      <c r="H20" s="70"/>
      <c r="I20" s="70"/>
      <c r="J20" s="70"/>
      <c r="K20" s="70"/>
      <c r="L20" s="70"/>
      <c r="M20" s="67">
        <f t="shared" si="0"/>
        <v>0</v>
      </c>
      <c r="N20" s="71">
        <f t="shared" si="1"/>
        <v>0</v>
      </c>
    </row>
    <row r="21" spans="2:14" x14ac:dyDescent="0.15">
      <c r="B21" s="69"/>
      <c r="C21" s="67"/>
      <c r="D21" s="70"/>
      <c r="E21" s="70"/>
      <c r="F21" s="70"/>
      <c r="G21" s="70"/>
      <c r="H21" s="70"/>
      <c r="I21" s="70"/>
      <c r="J21" s="70"/>
      <c r="K21" s="70"/>
      <c r="L21" s="70"/>
      <c r="M21" s="67">
        <f t="shared" si="0"/>
        <v>0</v>
      </c>
      <c r="N21" s="71">
        <f t="shared" si="1"/>
        <v>0</v>
      </c>
    </row>
    <row r="22" spans="2:14" x14ac:dyDescent="0.15">
      <c r="C22" s="72">
        <f>SUM(C3:C21)</f>
        <v>39151</v>
      </c>
      <c r="D22" s="80">
        <f>SUM(D3:D21)</f>
        <v>75</v>
      </c>
      <c r="E22" s="80">
        <f t="shared" ref="E22:L22" si="2">SUM(E3:E21)</f>
        <v>4</v>
      </c>
      <c r="F22" s="80">
        <f t="shared" si="2"/>
        <v>5</v>
      </c>
      <c r="G22" s="80">
        <f t="shared" si="2"/>
        <v>3</v>
      </c>
      <c r="H22" s="80">
        <f t="shared" si="2"/>
        <v>8</v>
      </c>
      <c r="I22" s="80">
        <f t="shared" si="2"/>
        <v>2</v>
      </c>
      <c r="J22" s="80">
        <f t="shared" si="2"/>
        <v>1</v>
      </c>
      <c r="K22" s="80">
        <f t="shared" si="2"/>
        <v>2</v>
      </c>
      <c r="L22" s="80">
        <f t="shared" si="2"/>
        <v>12</v>
      </c>
      <c r="M22" s="72">
        <f>SUM(M3:M21)</f>
        <v>39151</v>
      </c>
    </row>
    <row r="24" spans="2:14" ht="12" thickBot="1" x14ac:dyDescent="0.2"/>
    <row r="25" spans="2:14" ht="12" thickBot="1" x14ac:dyDescent="0.2">
      <c r="K25" s="86" t="s">
        <v>12</v>
      </c>
      <c r="L25" s="87"/>
      <c r="M25" s="88"/>
    </row>
    <row r="26" spans="2:14" x14ac:dyDescent="0.15">
      <c r="K26" s="85" t="s">
        <v>46</v>
      </c>
      <c r="L26" s="85" t="s">
        <v>47</v>
      </c>
      <c r="M26" s="85" t="s">
        <v>48</v>
      </c>
    </row>
    <row r="27" spans="2:14" x14ac:dyDescent="0.15">
      <c r="K27" s="81">
        <v>500</v>
      </c>
      <c r="L27" s="82">
        <f>+D22</f>
        <v>75</v>
      </c>
      <c r="M27" s="81">
        <f>L27*K27</f>
        <v>37500</v>
      </c>
    </row>
    <row r="28" spans="2:14" x14ac:dyDescent="0.15">
      <c r="K28" s="81">
        <v>200</v>
      </c>
      <c r="L28" s="82">
        <f>+E22</f>
        <v>4</v>
      </c>
      <c r="M28" s="81">
        <f t="shared" ref="M28:M35" si="3">L28*K28</f>
        <v>800</v>
      </c>
    </row>
    <row r="29" spans="2:14" x14ac:dyDescent="0.15">
      <c r="K29" s="81">
        <v>100</v>
      </c>
      <c r="L29" s="82">
        <f>+F22</f>
        <v>5</v>
      </c>
      <c r="M29" s="81">
        <f t="shared" si="3"/>
        <v>500</v>
      </c>
    </row>
    <row r="30" spans="2:14" x14ac:dyDescent="0.15">
      <c r="K30" s="81">
        <v>50</v>
      </c>
      <c r="L30" s="82">
        <f>+G22</f>
        <v>3</v>
      </c>
      <c r="M30" s="81">
        <f t="shared" si="3"/>
        <v>150</v>
      </c>
    </row>
    <row r="31" spans="2:14" x14ac:dyDescent="0.15">
      <c r="K31" s="81">
        <v>20</v>
      </c>
      <c r="L31" s="82">
        <f>+H22</f>
        <v>8</v>
      </c>
      <c r="M31" s="81">
        <f t="shared" si="3"/>
        <v>160</v>
      </c>
    </row>
    <row r="32" spans="2:14" x14ac:dyDescent="0.15">
      <c r="K32" s="81">
        <v>10</v>
      </c>
      <c r="L32" s="82">
        <f>+I22</f>
        <v>2</v>
      </c>
      <c r="M32" s="83">
        <f t="shared" si="3"/>
        <v>20</v>
      </c>
    </row>
    <row r="33" spans="11:13" x14ac:dyDescent="0.15">
      <c r="K33" s="81">
        <v>5</v>
      </c>
      <c r="L33" s="82">
        <f>+J22</f>
        <v>1</v>
      </c>
      <c r="M33" s="83">
        <f t="shared" si="3"/>
        <v>5</v>
      </c>
    </row>
    <row r="34" spans="11:13" x14ac:dyDescent="0.15">
      <c r="K34" s="81">
        <v>2</v>
      </c>
      <c r="L34" s="82">
        <f>+K22</f>
        <v>2</v>
      </c>
      <c r="M34" s="83">
        <f t="shared" si="3"/>
        <v>4</v>
      </c>
    </row>
    <row r="35" spans="11:13" ht="12" thickBot="1" x14ac:dyDescent="0.2">
      <c r="K35" s="81">
        <v>1</v>
      </c>
      <c r="L35" s="82">
        <f>+L22</f>
        <v>12</v>
      </c>
      <c r="M35" s="83">
        <f t="shared" si="3"/>
        <v>12</v>
      </c>
    </row>
    <row r="36" spans="11:13" ht="12" thickBot="1" x14ac:dyDescent="0.2">
      <c r="M36" s="84">
        <f>SUM(M27:M35)</f>
        <v>39151</v>
      </c>
    </row>
  </sheetData>
  <mergeCells count="1">
    <mergeCell ref="K25:M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31E00-2A3E-4B72-98CD-D75EB3C845E5}">
  <dimension ref="A1:L43"/>
  <sheetViews>
    <sheetView showGridLines="0" workbookViewId="0">
      <pane ySplit="2" topLeftCell="A3" activePane="bottomLeft" state="frozen"/>
      <selection pane="bottomLeft" activeCell="D39" sqref="D39"/>
    </sheetView>
  </sheetViews>
  <sheetFormatPr baseColWidth="10" defaultRowHeight="11.25" x14ac:dyDescent="0.15"/>
  <cols>
    <col min="1" max="2" width="11.42578125" style="56"/>
    <col min="3" max="3" width="11.42578125" style="59"/>
    <col min="4" max="4" width="13.28515625" style="56" customWidth="1"/>
    <col min="5" max="7" width="11.42578125" style="56"/>
    <col min="8" max="8" width="2.140625" style="56" customWidth="1"/>
    <col min="9" max="12" width="11.42578125" style="59"/>
    <col min="13" max="16384" width="11.42578125" style="56"/>
  </cols>
  <sheetData>
    <row r="1" spans="1:12" x14ac:dyDescent="0.15">
      <c r="A1" s="89" t="s">
        <v>120</v>
      </c>
      <c r="B1" s="89"/>
      <c r="C1" s="89"/>
      <c r="D1" s="89"/>
      <c r="E1" s="89"/>
      <c r="F1" s="89"/>
      <c r="G1" s="89"/>
      <c r="I1" s="59">
        <f>SUM(I3:I43)</f>
        <v>42335.040000000001</v>
      </c>
    </row>
    <row r="2" spans="1:12" ht="12" customHeight="1" x14ac:dyDescent="0.15">
      <c r="B2" s="57" t="s">
        <v>133</v>
      </c>
      <c r="C2" s="60" t="s">
        <v>132</v>
      </c>
      <c r="D2" s="57" t="s">
        <v>127</v>
      </c>
      <c r="E2" s="57" t="s">
        <v>131</v>
      </c>
      <c r="F2" s="57" t="s">
        <v>129</v>
      </c>
      <c r="G2" s="57" t="s">
        <v>130</v>
      </c>
      <c r="I2" s="60" t="s">
        <v>149</v>
      </c>
      <c r="J2" s="60" t="s">
        <v>150</v>
      </c>
      <c r="K2" s="60" t="s">
        <v>151</v>
      </c>
      <c r="L2" s="60" t="s">
        <v>152</v>
      </c>
    </row>
    <row r="3" spans="1:12" x14ac:dyDescent="0.15">
      <c r="A3" s="58" t="s">
        <v>126</v>
      </c>
    </row>
    <row r="4" spans="1:12" x14ac:dyDescent="0.15">
      <c r="A4" s="76"/>
      <c r="B4" s="76" t="s">
        <v>121</v>
      </c>
      <c r="C4" s="77">
        <v>18000</v>
      </c>
      <c r="D4" s="76" t="s">
        <v>128</v>
      </c>
      <c r="E4" s="76"/>
      <c r="F4" s="76"/>
      <c r="G4" s="76"/>
      <c r="I4" s="77"/>
      <c r="J4" s="77"/>
      <c r="K4" s="77"/>
      <c r="L4" s="77"/>
    </row>
    <row r="5" spans="1:12" x14ac:dyDescent="0.15">
      <c r="A5" s="76"/>
      <c r="B5" s="76" t="s">
        <v>122</v>
      </c>
      <c r="C5" s="77"/>
      <c r="D5" s="76" t="s">
        <v>161</v>
      </c>
      <c r="E5" s="76"/>
      <c r="F5" s="76"/>
      <c r="G5" s="76"/>
      <c r="I5" s="78"/>
      <c r="J5" s="77"/>
      <c r="K5" s="77"/>
      <c r="L5" s="77"/>
    </row>
    <row r="6" spans="1:12" x14ac:dyDescent="0.15">
      <c r="A6" s="76"/>
      <c r="B6" s="76" t="s">
        <v>123</v>
      </c>
      <c r="C6" s="76" t="s">
        <v>164</v>
      </c>
      <c r="D6" s="76"/>
      <c r="E6" s="76"/>
      <c r="F6" s="76"/>
      <c r="G6" s="76"/>
      <c r="I6" s="78"/>
      <c r="J6" s="77"/>
      <c r="K6" s="77"/>
      <c r="L6" s="77"/>
    </row>
    <row r="7" spans="1:12" x14ac:dyDescent="0.15">
      <c r="A7" s="76"/>
      <c r="B7" s="76" t="s">
        <v>124</v>
      </c>
      <c r="C7" s="77"/>
      <c r="D7" s="76" t="s">
        <v>162</v>
      </c>
      <c r="E7" s="76"/>
      <c r="F7" s="76"/>
      <c r="G7" s="76"/>
      <c r="I7" s="97">
        <v>494</v>
      </c>
      <c r="J7" s="77"/>
      <c r="K7" s="77"/>
      <c r="L7" s="77"/>
    </row>
    <row r="8" spans="1:12" x14ac:dyDescent="0.15">
      <c r="A8" s="76"/>
      <c r="B8" s="76" t="s">
        <v>125</v>
      </c>
      <c r="C8" s="76" t="s">
        <v>164</v>
      </c>
      <c r="D8" s="76"/>
      <c r="E8" s="76"/>
      <c r="F8" s="76"/>
      <c r="G8" s="76"/>
      <c r="I8" s="61"/>
    </row>
    <row r="11" spans="1:12" x14ac:dyDescent="0.15">
      <c r="A11" s="58" t="s">
        <v>134</v>
      </c>
    </row>
    <row r="12" spans="1:12" x14ac:dyDescent="0.15">
      <c r="A12" s="76"/>
      <c r="B12" s="76" t="s">
        <v>121</v>
      </c>
      <c r="C12" s="97">
        <v>8000</v>
      </c>
      <c r="D12" s="76" t="s">
        <v>154</v>
      </c>
      <c r="E12" s="76"/>
      <c r="F12" s="76"/>
      <c r="G12" s="76"/>
      <c r="I12" s="77">
        <v>8000</v>
      </c>
      <c r="J12" s="77"/>
      <c r="K12" s="77"/>
      <c r="L12" s="77"/>
    </row>
    <row r="13" spans="1:12" x14ac:dyDescent="0.15">
      <c r="A13" s="76"/>
      <c r="B13" s="76" t="s">
        <v>122</v>
      </c>
      <c r="C13" s="77"/>
      <c r="D13" s="76" t="s">
        <v>153</v>
      </c>
      <c r="E13" s="76"/>
      <c r="F13" s="76"/>
      <c r="G13" s="76"/>
      <c r="I13" s="97">
        <v>143</v>
      </c>
      <c r="J13" s="77"/>
      <c r="K13" s="77"/>
      <c r="L13" s="77"/>
    </row>
    <row r="14" spans="1:12" x14ac:dyDescent="0.15">
      <c r="A14" s="76"/>
      <c r="B14" s="76" t="s">
        <v>123</v>
      </c>
      <c r="C14" s="77"/>
      <c r="D14" s="76" t="s">
        <v>153</v>
      </c>
      <c r="E14" s="76"/>
      <c r="F14" s="76"/>
      <c r="G14" s="76"/>
      <c r="I14" s="97">
        <v>123</v>
      </c>
      <c r="J14" s="77"/>
      <c r="K14" s="77"/>
      <c r="L14" s="77"/>
    </row>
    <row r="17" spans="1:12" x14ac:dyDescent="0.15">
      <c r="A17" s="58" t="s">
        <v>174</v>
      </c>
    </row>
    <row r="18" spans="1:12" x14ac:dyDescent="0.15">
      <c r="A18" s="76"/>
      <c r="B18" s="76" t="s">
        <v>121</v>
      </c>
      <c r="C18" s="77">
        <v>8500</v>
      </c>
      <c r="D18" s="76" t="s">
        <v>128</v>
      </c>
      <c r="E18" s="76"/>
      <c r="F18" s="76"/>
      <c r="G18" s="76"/>
      <c r="I18" s="77"/>
      <c r="J18" s="77"/>
      <c r="K18" s="77"/>
      <c r="L18" s="77"/>
    </row>
    <row r="21" spans="1:12" x14ac:dyDescent="0.15">
      <c r="A21" s="58" t="s">
        <v>135</v>
      </c>
    </row>
    <row r="22" spans="1:12" x14ac:dyDescent="0.15">
      <c r="A22" s="76"/>
      <c r="B22" s="79" t="s">
        <v>136</v>
      </c>
      <c r="C22" s="77"/>
      <c r="D22" s="76" t="s">
        <v>154</v>
      </c>
      <c r="E22" s="76"/>
      <c r="F22" s="76"/>
      <c r="G22" s="76"/>
      <c r="I22" s="78"/>
      <c r="J22" s="77"/>
      <c r="K22" s="77"/>
      <c r="L22" s="77"/>
    </row>
    <row r="23" spans="1:12" x14ac:dyDescent="0.15">
      <c r="A23" s="76"/>
      <c r="B23" s="76" t="s">
        <v>125</v>
      </c>
      <c r="C23" s="77"/>
      <c r="D23" s="76" t="s">
        <v>154</v>
      </c>
      <c r="E23" s="76"/>
      <c r="F23" s="76"/>
      <c r="G23" s="76"/>
      <c r="I23" s="78"/>
      <c r="J23" s="77"/>
      <c r="K23" s="77"/>
      <c r="L23" s="77"/>
    </row>
    <row r="24" spans="1:12" x14ac:dyDescent="0.15">
      <c r="A24" s="76"/>
      <c r="B24" s="76" t="s">
        <v>123</v>
      </c>
      <c r="C24" s="77"/>
      <c r="D24" s="76" t="s">
        <v>154</v>
      </c>
      <c r="E24" s="76"/>
      <c r="F24" s="76"/>
      <c r="G24" s="76"/>
      <c r="I24" s="78"/>
      <c r="J24" s="77"/>
      <c r="K24" s="77"/>
      <c r="L24" s="77"/>
    </row>
    <row r="25" spans="1:12" x14ac:dyDescent="0.15">
      <c r="A25" s="76"/>
      <c r="B25" s="76" t="s">
        <v>122</v>
      </c>
      <c r="C25" s="77"/>
      <c r="D25" s="76" t="s">
        <v>154</v>
      </c>
      <c r="E25" s="76"/>
      <c r="F25" s="76"/>
      <c r="G25" s="76"/>
      <c r="I25" s="78"/>
      <c r="J25" s="77"/>
      <c r="K25" s="77"/>
      <c r="L25" s="77"/>
    </row>
    <row r="26" spans="1:12" x14ac:dyDescent="0.15">
      <c r="A26" s="76"/>
      <c r="B26" s="79" t="s">
        <v>137</v>
      </c>
      <c r="C26" s="76" t="s">
        <v>164</v>
      </c>
      <c r="D26" s="76" t="s">
        <v>154</v>
      </c>
      <c r="E26" s="76"/>
      <c r="F26" s="76"/>
      <c r="G26" s="76"/>
      <c r="I26" s="98">
        <v>5975.04</v>
      </c>
      <c r="J26" s="77"/>
      <c r="K26" s="77"/>
      <c r="L26" s="77"/>
    </row>
    <row r="31" spans="1:12" x14ac:dyDescent="0.15">
      <c r="A31" s="56" t="s">
        <v>138</v>
      </c>
    </row>
    <row r="32" spans="1:12" x14ac:dyDescent="0.15">
      <c r="A32" s="76" t="s">
        <v>139</v>
      </c>
      <c r="B32" s="76"/>
      <c r="C32" s="77">
        <v>2000</v>
      </c>
      <c r="D32" s="76" t="s">
        <v>147</v>
      </c>
      <c r="E32" s="76"/>
      <c r="F32" s="76"/>
      <c r="G32" s="76"/>
      <c r="I32" s="77"/>
      <c r="J32" s="77"/>
      <c r="K32" s="77"/>
      <c r="L32" s="77"/>
    </row>
    <row r="33" spans="1:12" x14ac:dyDescent="0.15">
      <c r="A33" s="76" t="s">
        <v>140</v>
      </c>
      <c r="B33" s="76"/>
      <c r="C33" s="77">
        <v>1800</v>
      </c>
      <c r="D33" s="76" t="s">
        <v>147</v>
      </c>
      <c r="E33" s="76"/>
      <c r="F33" s="76"/>
      <c r="G33" s="76"/>
      <c r="I33" s="77"/>
      <c r="J33" s="77"/>
      <c r="K33" s="77"/>
      <c r="L33" s="77"/>
    </row>
    <row r="34" spans="1:12" x14ac:dyDescent="0.15">
      <c r="A34" s="76" t="s">
        <v>141</v>
      </c>
      <c r="B34" s="76"/>
      <c r="C34" s="77">
        <v>2800</v>
      </c>
      <c r="D34" s="76" t="s">
        <v>147</v>
      </c>
      <c r="E34" s="76"/>
      <c r="F34" s="76"/>
      <c r="G34" s="76"/>
      <c r="I34" s="77"/>
      <c r="J34" s="77"/>
      <c r="K34" s="77"/>
      <c r="L34" s="77"/>
    </row>
    <row r="35" spans="1:12" x14ac:dyDescent="0.15">
      <c r="A35" s="76" t="s">
        <v>142</v>
      </c>
      <c r="B35" s="76"/>
      <c r="C35" s="77">
        <v>2000</v>
      </c>
      <c r="D35" s="76" t="s">
        <v>147</v>
      </c>
      <c r="E35" s="76"/>
      <c r="F35" s="76"/>
      <c r="G35" s="76"/>
      <c r="I35" s="77"/>
      <c r="J35" s="77"/>
      <c r="K35" s="77"/>
      <c r="L35" s="77"/>
    </row>
    <row r="36" spans="1:12" x14ac:dyDescent="0.15">
      <c r="A36" s="76" t="s">
        <v>143</v>
      </c>
      <c r="B36" s="76"/>
      <c r="C36" s="77">
        <v>2000</v>
      </c>
      <c r="D36" s="76" t="s">
        <v>147</v>
      </c>
      <c r="E36" s="76"/>
      <c r="F36" s="76"/>
      <c r="G36" s="76"/>
      <c r="I36" s="77"/>
      <c r="J36" s="77"/>
      <c r="K36" s="77"/>
      <c r="L36" s="77"/>
    </row>
    <row r="37" spans="1:12" x14ac:dyDescent="0.15">
      <c r="A37" s="76" t="s">
        <v>144</v>
      </c>
      <c r="B37" s="76"/>
      <c r="C37" s="77">
        <v>2000</v>
      </c>
      <c r="D37" s="76" t="s">
        <v>147</v>
      </c>
      <c r="E37" s="76"/>
      <c r="F37" s="76"/>
      <c r="G37" s="76"/>
      <c r="I37" s="77"/>
      <c r="J37" s="77"/>
      <c r="K37" s="77"/>
      <c r="L37" s="77"/>
    </row>
    <row r="38" spans="1:12" x14ac:dyDescent="0.15">
      <c r="A38" s="76" t="s">
        <v>145</v>
      </c>
      <c r="B38" s="76"/>
      <c r="C38" s="77">
        <v>3000</v>
      </c>
      <c r="D38" s="76" t="s">
        <v>148</v>
      </c>
      <c r="E38" s="76"/>
      <c r="F38" s="76"/>
      <c r="G38" s="76"/>
      <c r="I38" s="77"/>
      <c r="J38" s="77"/>
      <c r="K38" s="77"/>
      <c r="L38" s="77"/>
    </row>
    <row r="39" spans="1:12" x14ac:dyDescent="0.15">
      <c r="A39" s="76" t="s">
        <v>146</v>
      </c>
      <c r="B39" s="76"/>
      <c r="C39" s="77">
        <v>2000</v>
      </c>
      <c r="D39" s="76" t="s">
        <v>147</v>
      </c>
      <c r="E39" s="76"/>
      <c r="F39" s="76"/>
      <c r="G39" s="76"/>
      <c r="I39" s="77"/>
      <c r="J39" s="77"/>
      <c r="K39" s="77"/>
      <c r="L39" s="77"/>
    </row>
    <row r="40" spans="1:12" x14ac:dyDescent="0.15">
      <c r="A40" s="76"/>
      <c r="B40" s="76"/>
      <c r="C40" s="77"/>
      <c r="D40" s="76"/>
      <c r="E40" s="76"/>
      <c r="F40" s="76"/>
      <c r="G40" s="76"/>
      <c r="I40" s="77">
        <v>17600</v>
      </c>
      <c r="J40" s="77"/>
      <c r="K40" s="77"/>
      <c r="L40" s="77"/>
    </row>
    <row r="43" spans="1:12" x14ac:dyDescent="0.15">
      <c r="A43" s="76" t="s">
        <v>165</v>
      </c>
      <c r="B43" s="76"/>
      <c r="C43" s="77"/>
      <c r="D43" s="76" t="s">
        <v>147</v>
      </c>
      <c r="E43" s="76"/>
      <c r="F43" s="76"/>
      <c r="G43" s="76"/>
      <c r="I43" s="77">
        <v>10000</v>
      </c>
      <c r="J43" s="77"/>
      <c r="K43" s="77"/>
      <c r="L43" s="77"/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50A79-A995-4367-B30C-10ECF68997FB}">
  <dimension ref="B2:M34"/>
  <sheetViews>
    <sheetView workbookViewId="0">
      <selection activeCell="E23" sqref="E23:G34"/>
    </sheetView>
  </sheetViews>
  <sheetFormatPr baseColWidth="10" defaultRowHeight="15" x14ac:dyDescent="0.25"/>
  <cols>
    <col min="2" max="2" width="51.28515625" bestFit="1" customWidth="1"/>
    <col min="5" max="5" width="15.85546875" bestFit="1" customWidth="1"/>
  </cols>
  <sheetData>
    <row r="2" spans="2:13" x14ac:dyDescent="0.25">
      <c r="B2" s="90" t="s">
        <v>12</v>
      </c>
      <c r="C2" s="90"/>
      <c r="E2" s="9">
        <v>500</v>
      </c>
      <c r="F2" s="9">
        <v>200</v>
      </c>
      <c r="G2" s="9">
        <v>100</v>
      </c>
      <c r="H2" s="9">
        <v>50</v>
      </c>
      <c r="I2" s="9">
        <v>20</v>
      </c>
      <c r="J2" s="9">
        <v>10</v>
      </c>
      <c r="K2" s="9">
        <v>5</v>
      </c>
      <c r="L2" s="9">
        <v>2</v>
      </c>
      <c r="M2" s="9">
        <v>1</v>
      </c>
    </row>
    <row r="3" spans="2:13" x14ac:dyDescent="0.25">
      <c r="B3" s="3" t="s">
        <v>44</v>
      </c>
      <c r="C3" s="3" t="s">
        <v>7</v>
      </c>
    </row>
    <row r="4" spans="2:13" x14ac:dyDescent="0.25">
      <c r="B4" s="4" t="s">
        <v>119</v>
      </c>
      <c r="C4" s="5">
        <v>1600</v>
      </c>
      <c r="E4" s="1"/>
      <c r="F4" s="1">
        <v>8</v>
      </c>
      <c r="G4" s="1"/>
      <c r="H4" s="1"/>
      <c r="I4" s="1"/>
      <c r="J4" s="1"/>
      <c r="K4" s="1"/>
      <c r="L4" s="1"/>
      <c r="M4" s="1"/>
    </row>
    <row r="5" spans="2:13" x14ac:dyDescent="0.25">
      <c r="B5" s="4" t="s">
        <v>45</v>
      </c>
      <c r="C5" s="5">
        <v>400</v>
      </c>
      <c r="E5" s="1"/>
      <c r="F5" s="1">
        <v>2</v>
      </c>
      <c r="G5" s="1"/>
      <c r="H5" s="1"/>
      <c r="I5" s="1"/>
      <c r="J5" s="1"/>
      <c r="K5" s="1"/>
      <c r="L5" s="1"/>
      <c r="M5" s="1"/>
    </row>
    <row r="6" spans="2:13" x14ac:dyDescent="0.25">
      <c r="B6" s="4"/>
      <c r="C6" s="5">
        <v>0</v>
      </c>
      <c r="E6" s="1"/>
      <c r="F6" s="1"/>
      <c r="G6" s="1"/>
      <c r="H6" s="1"/>
      <c r="I6" s="1"/>
      <c r="J6" s="1"/>
      <c r="K6" s="1"/>
      <c r="L6" s="1"/>
      <c r="M6" s="1"/>
    </row>
    <row r="7" spans="2:13" x14ac:dyDescent="0.25">
      <c r="B7" s="4"/>
      <c r="C7" s="5">
        <v>0</v>
      </c>
      <c r="E7" s="1"/>
      <c r="F7" s="1"/>
      <c r="G7" s="1"/>
      <c r="H7" s="1"/>
      <c r="I7" s="1"/>
      <c r="J7" s="1"/>
      <c r="K7" s="1"/>
      <c r="L7" s="1"/>
      <c r="M7" s="1"/>
    </row>
    <row r="8" spans="2:13" x14ac:dyDescent="0.25">
      <c r="B8" s="4"/>
      <c r="C8" s="5">
        <v>0</v>
      </c>
      <c r="E8" s="1"/>
      <c r="F8" s="1"/>
      <c r="G8" s="1"/>
      <c r="H8" s="1"/>
      <c r="I8" s="1"/>
      <c r="J8" s="1"/>
      <c r="K8" s="1"/>
      <c r="L8" s="1"/>
      <c r="M8" s="1"/>
    </row>
    <row r="9" spans="2:13" x14ac:dyDescent="0.25">
      <c r="B9" s="4"/>
      <c r="C9" s="6">
        <v>0</v>
      </c>
      <c r="E9" s="1"/>
      <c r="F9" s="1"/>
      <c r="G9" s="1"/>
      <c r="H9" s="1"/>
      <c r="I9" s="1"/>
      <c r="J9" s="1"/>
      <c r="K9" s="1"/>
      <c r="L9" s="1"/>
      <c r="M9" s="1"/>
    </row>
    <row r="10" spans="2:13" ht="15.75" thickBot="1" x14ac:dyDescent="0.3">
      <c r="B10" s="4"/>
      <c r="C10" s="5">
        <v>0</v>
      </c>
      <c r="E10" s="1"/>
      <c r="F10" s="1"/>
      <c r="G10" s="1"/>
      <c r="H10" s="1"/>
      <c r="I10" s="1"/>
      <c r="J10" s="1"/>
      <c r="K10" s="1"/>
      <c r="L10" s="1"/>
      <c r="M10" s="1"/>
    </row>
    <row r="11" spans="2:13" ht="15.75" thickBot="1" x14ac:dyDescent="0.3">
      <c r="C11" s="7">
        <f>SUM(C4:C10)</f>
        <v>2000</v>
      </c>
      <c r="F11" s="1"/>
      <c r="G11" s="1"/>
    </row>
    <row r="12" spans="2:13" x14ac:dyDescent="0.25">
      <c r="E12" s="8">
        <f t="shared" ref="E12:M12" si="0">SUM(E4:E11)</f>
        <v>0</v>
      </c>
      <c r="F12" s="8">
        <f t="shared" si="0"/>
        <v>10</v>
      </c>
      <c r="G12" s="8">
        <f t="shared" si="0"/>
        <v>0</v>
      </c>
      <c r="H12" s="8">
        <f t="shared" si="0"/>
        <v>0</v>
      </c>
      <c r="I12" s="8">
        <f t="shared" si="0"/>
        <v>0</v>
      </c>
      <c r="J12" s="8">
        <f t="shared" si="0"/>
        <v>0</v>
      </c>
      <c r="K12" s="8">
        <f t="shared" si="0"/>
        <v>0</v>
      </c>
      <c r="L12" s="8">
        <f t="shared" si="0"/>
        <v>0</v>
      </c>
      <c r="M12" s="8">
        <f t="shared" si="0"/>
        <v>0</v>
      </c>
    </row>
    <row r="22" spans="5:7" ht="15.75" thickBot="1" x14ac:dyDescent="0.3"/>
    <row r="23" spans="5:7" ht="15.75" thickBot="1" x14ac:dyDescent="0.3">
      <c r="E23" s="91" t="s">
        <v>12</v>
      </c>
      <c r="F23" s="92"/>
      <c r="G23" s="93"/>
    </row>
    <row r="24" spans="5:7" x14ac:dyDescent="0.25">
      <c r="E24" s="10" t="s">
        <v>46</v>
      </c>
      <c r="F24" s="10" t="s">
        <v>47</v>
      </c>
      <c r="G24" s="10" t="s">
        <v>48</v>
      </c>
    </row>
    <row r="25" spans="5:7" x14ac:dyDescent="0.25">
      <c r="E25" s="5">
        <v>500</v>
      </c>
      <c r="F25" s="4">
        <v>0</v>
      </c>
      <c r="G25" s="5">
        <f>F25*E25</f>
        <v>0</v>
      </c>
    </row>
    <row r="26" spans="5:7" x14ac:dyDescent="0.25">
      <c r="E26" s="5">
        <v>200</v>
      </c>
      <c r="F26" s="4">
        <v>10</v>
      </c>
      <c r="G26" s="5">
        <f t="shared" ref="G26:G33" si="1">F26*E26</f>
        <v>2000</v>
      </c>
    </row>
    <row r="27" spans="5:7" x14ac:dyDescent="0.25">
      <c r="E27" s="5">
        <v>100</v>
      </c>
      <c r="F27" s="4">
        <v>0</v>
      </c>
      <c r="G27" s="5">
        <f t="shared" si="1"/>
        <v>0</v>
      </c>
    </row>
    <row r="28" spans="5:7" x14ac:dyDescent="0.25">
      <c r="E28" s="5">
        <v>50</v>
      </c>
      <c r="F28" s="4">
        <v>0</v>
      </c>
      <c r="G28" s="5">
        <f t="shared" si="1"/>
        <v>0</v>
      </c>
    </row>
    <row r="29" spans="5:7" x14ac:dyDescent="0.25">
      <c r="E29" s="5">
        <v>20</v>
      </c>
      <c r="F29" s="4">
        <v>0</v>
      </c>
      <c r="G29" s="5">
        <f t="shared" si="1"/>
        <v>0</v>
      </c>
    </row>
    <row r="30" spans="5:7" x14ac:dyDescent="0.25">
      <c r="E30" s="5">
        <v>10</v>
      </c>
      <c r="F30" s="4">
        <v>0</v>
      </c>
      <c r="G30" s="6">
        <f t="shared" si="1"/>
        <v>0</v>
      </c>
    </row>
    <row r="31" spans="5:7" x14ac:dyDescent="0.25">
      <c r="E31" s="5">
        <v>5</v>
      </c>
      <c r="F31" s="4">
        <v>0</v>
      </c>
      <c r="G31" s="6">
        <f t="shared" si="1"/>
        <v>0</v>
      </c>
    </row>
    <row r="32" spans="5:7" x14ac:dyDescent="0.25">
      <c r="E32" s="5">
        <v>2</v>
      </c>
      <c r="F32" s="4">
        <v>0</v>
      </c>
      <c r="G32" s="6">
        <f t="shared" si="1"/>
        <v>0</v>
      </c>
    </row>
    <row r="33" spans="5:7" ht="15.75" thickBot="1" x14ac:dyDescent="0.3">
      <c r="E33" s="5">
        <v>1</v>
      </c>
      <c r="F33" s="4">
        <v>0</v>
      </c>
      <c r="G33" s="6">
        <f t="shared" si="1"/>
        <v>0</v>
      </c>
    </row>
    <row r="34" spans="5:7" ht="15.75" thickBot="1" x14ac:dyDescent="0.3">
      <c r="G34" s="7">
        <f>SUM(G25:G32)</f>
        <v>2000</v>
      </c>
    </row>
  </sheetData>
  <mergeCells count="2">
    <mergeCell ref="B2:C2"/>
    <mergeCell ref="E23:G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7F4A7-AAF5-4541-A01F-583F61B19E15}">
  <dimension ref="B1:AD24"/>
  <sheetViews>
    <sheetView workbookViewId="0">
      <selection activeCell="L2" sqref="L2:T2"/>
    </sheetView>
  </sheetViews>
  <sheetFormatPr baseColWidth="10" defaultRowHeight="15" x14ac:dyDescent="0.25"/>
  <cols>
    <col min="9" max="9" width="58" bestFit="1" customWidth="1"/>
    <col min="11" max="11" width="2.85546875" customWidth="1"/>
    <col min="12" max="12" width="9" bestFit="1" customWidth="1"/>
    <col min="13" max="13" width="18.42578125" bestFit="1" customWidth="1"/>
    <col min="14" max="14" width="11.5703125" bestFit="1" customWidth="1"/>
    <col min="15" max="15" width="8" bestFit="1" customWidth="1"/>
    <col min="16" max="16" width="9.42578125" bestFit="1" customWidth="1"/>
    <col min="17" max="17" width="8" bestFit="1" customWidth="1"/>
    <col min="18" max="18" width="11.5703125" bestFit="1" customWidth="1"/>
    <col min="19" max="20" width="7" bestFit="1" customWidth="1"/>
    <col min="22" max="22" width="18" bestFit="1" customWidth="1"/>
    <col min="23" max="23" width="5.85546875" bestFit="1" customWidth="1"/>
    <col min="24" max="24" width="11.5703125" bestFit="1" customWidth="1"/>
    <col min="25" max="25" width="5.5703125" bestFit="1" customWidth="1"/>
    <col min="26" max="26" width="18.42578125" bestFit="1" customWidth="1"/>
    <col min="27" max="27" width="11.5703125" bestFit="1" customWidth="1"/>
    <col min="28" max="28" width="4.42578125" bestFit="1" customWidth="1"/>
    <col min="29" max="29" width="4.140625" bestFit="1" customWidth="1"/>
  </cols>
  <sheetData>
    <row r="1" spans="2:30" x14ac:dyDescent="0.25">
      <c r="I1" s="90" t="s">
        <v>12</v>
      </c>
      <c r="J1" s="90"/>
      <c r="W1" s="94" t="s">
        <v>88</v>
      </c>
      <c r="X1" s="94"/>
      <c r="Y1" s="94"/>
      <c r="Z1" s="94"/>
      <c r="AA1" s="94"/>
      <c r="AB1" s="94"/>
      <c r="AC1" s="94"/>
    </row>
    <row r="2" spans="2:30" x14ac:dyDescent="0.25">
      <c r="I2" s="3" t="s">
        <v>44</v>
      </c>
      <c r="J2" s="3" t="s">
        <v>7</v>
      </c>
      <c r="L2" s="11">
        <v>500</v>
      </c>
      <c r="M2" s="11">
        <v>200</v>
      </c>
      <c r="N2" s="11">
        <v>100</v>
      </c>
      <c r="O2" s="11">
        <v>50</v>
      </c>
      <c r="P2" s="11">
        <v>20</v>
      </c>
      <c r="Q2" s="11">
        <v>10</v>
      </c>
      <c r="R2" s="11">
        <v>5</v>
      </c>
      <c r="S2" s="11">
        <v>2</v>
      </c>
      <c r="T2" s="11">
        <v>1</v>
      </c>
      <c r="W2" s="12" t="s">
        <v>89</v>
      </c>
      <c r="X2" s="13" t="s">
        <v>90</v>
      </c>
      <c r="Y2" s="12" t="s">
        <v>91</v>
      </c>
      <c r="Z2" s="12" t="s">
        <v>92</v>
      </c>
      <c r="AA2" s="12" t="s">
        <v>93</v>
      </c>
      <c r="AB2" s="12" t="s">
        <v>94</v>
      </c>
      <c r="AC2" s="12" t="s">
        <v>95</v>
      </c>
      <c r="AD2" s="13" t="s">
        <v>48</v>
      </c>
    </row>
    <row r="3" spans="2:30" x14ac:dyDescent="0.25">
      <c r="I3" s="4" t="s">
        <v>96</v>
      </c>
      <c r="J3" s="5">
        <v>800</v>
      </c>
      <c r="L3" s="1">
        <v>1</v>
      </c>
      <c r="M3" s="1">
        <v>1</v>
      </c>
      <c r="N3" s="1">
        <v>1</v>
      </c>
      <c r="O3" s="1"/>
      <c r="P3" s="1"/>
      <c r="Q3" s="1"/>
      <c r="R3" s="1"/>
      <c r="S3" s="1"/>
      <c r="T3" s="1"/>
      <c r="V3" s="14" t="s">
        <v>97</v>
      </c>
      <c r="W3" s="4"/>
      <c r="X3" s="4"/>
      <c r="Y3" s="4"/>
      <c r="Z3" s="4"/>
      <c r="AA3" s="4"/>
      <c r="AB3" s="4"/>
      <c r="AC3" s="4"/>
      <c r="AD3" s="15"/>
    </row>
    <row r="4" spans="2:30" x14ac:dyDescent="0.25">
      <c r="B4" s="16"/>
      <c r="I4" s="4" t="s">
        <v>98</v>
      </c>
      <c r="J4" s="5">
        <v>1600</v>
      </c>
      <c r="L4" s="1"/>
      <c r="M4" s="1">
        <v>8</v>
      </c>
      <c r="N4" s="1"/>
      <c r="O4" s="1"/>
      <c r="P4" s="1"/>
      <c r="Q4" s="1"/>
      <c r="R4" s="1"/>
      <c r="S4" s="1"/>
      <c r="T4" s="1"/>
      <c r="V4" s="17" t="s">
        <v>99</v>
      </c>
      <c r="W4" s="4"/>
      <c r="X4" s="18"/>
      <c r="Y4" s="4"/>
      <c r="Z4" s="4"/>
      <c r="AA4" s="4"/>
      <c r="AB4" s="18"/>
      <c r="AC4" s="18"/>
      <c r="AD4" s="15">
        <v>300</v>
      </c>
    </row>
    <row r="5" spans="2:30" x14ac:dyDescent="0.25">
      <c r="B5" s="16"/>
      <c r="I5" s="4" t="s">
        <v>100</v>
      </c>
      <c r="J5" s="5">
        <v>3000</v>
      </c>
      <c r="L5" s="1"/>
      <c r="M5" s="1">
        <v>10</v>
      </c>
      <c r="N5" s="1">
        <v>10</v>
      </c>
      <c r="O5" s="1"/>
      <c r="P5" s="1"/>
      <c r="Q5" s="1"/>
      <c r="R5" s="1"/>
      <c r="S5" s="1"/>
      <c r="T5" s="1"/>
      <c r="V5" s="17" t="s">
        <v>101</v>
      </c>
      <c r="W5" s="18"/>
      <c r="X5" s="18"/>
      <c r="Y5" s="18"/>
      <c r="Z5" s="18"/>
      <c r="AA5" s="18"/>
      <c r="AB5" s="18"/>
      <c r="AC5" s="18"/>
      <c r="AD5" s="15">
        <v>700</v>
      </c>
    </row>
    <row r="6" spans="2:30" x14ac:dyDescent="0.25">
      <c r="B6" s="19"/>
      <c r="I6" s="4" t="s">
        <v>12</v>
      </c>
      <c r="J6" s="5">
        <v>3000</v>
      </c>
      <c r="L6" s="1"/>
      <c r="M6" s="1"/>
      <c r="N6" s="1">
        <v>15</v>
      </c>
      <c r="O6" s="1">
        <v>20</v>
      </c>
      <c r="P6" s="1">
        <v>25</v>
      </c>
      <c r="Q6" s="1"/>
      <c r="R6" s="1"/>
      <c r="S6" s="1"/>
      <c r="T6" s="1"/>
      <c r="V6" s="17" t="s">
        <v>78</v>
      </c>
      <c r="W6" s="4"/>
      <c r="X6" s="18"/>
      <c r="Y6" s="4"/>
      <c r="Z6" s="4"/>
      <c r="AA6" s="18"/>
      <c r="AB6" s="18"/>
      <c r="AC6" s="18"/>
      <c r="AD6" s="15">
        <v>400</v>
      </c>
    </row>
    <row r="7" spans="2:30" x14ac:dyDescent="0.25">
      <c r="B7" s="20"/>
      <c r="I7" s="4" t="s">
        <v>102</v>
      </c>
      <c r="J7" s="5">
        <v>22600</v>
      </c>
      <c r="L7" s="1">
        <v>44</v>
      </c>
      <c r="M7" s="1">
        <v>2</v>
      </c>
      <c r="N7" s="1">
        <v>2</v>
      </c>
      <c r="O7" s="1"/>
      <c r="P7" s="1"/>
      <c r="Q7" s="1"/>
      <c r="R7" s="1"/>
      <c r="S7" s="1"/>
      <c r="T7" s="1"/>
      <c r="V7" s="17" t="s">
        <v>79</v>
      </c>
      <c r="W7" s="18"/>
      <c r="X7" s="18"/>
      <c r="Y7" s="4"/>
      <c r="Z7" s="4"/>
      <c r="AA7" s="4"/>
      <c r="AB7" s="18"/>
      <c r="AC7" s="18"/>
      <c r="AD7" s="15">
        <v>400</v>
      </c>
    </row>
    <row r="8" spans="2:30" ht="15.75" thickBot="1" x14ac:dyDescent="0.3">
      <c r="I8" s="4" t="s">
        <v>103</v>
      </c>
      <c r="J8" s="5">
        <v>10000</v>
      </c>
      <c r="L8" s="1">
        <v>20</v>
      </c>
      <c r="M8" s="1"/>
      <c r="N8" s="1"/>
      <c r="O8" s="1"/>
      <c r="P8" s="1"/>
      <c r="Q8" s="1"/>
      <c r="R8" s="1"/>
      <c r="S8" s="1"/>
      <c r="T8" s="1"/>
      <c r="V8" s="17" t="s">
        <v>104</v>
      </c>
      <c r="W8" s="18"/>
      <c r="X8" s="4"/>
      <c r="Y8" s="4"/>
      <c r="Z8" s="4"/>
      <c r="AA8" s="18"/>
      <c r="AB8" s="18"/>
      <c r="AC8" s="18"/>
      <c r="AD8" s="21">
        <v>400</v>
      </c>
    </row>
    <row r="9" spans="2:30" ht="15.75" thickBot="1" x14ac:dyDescent="0.3">
      <c r="I9" s="4" t="s">
        <v>105</v>
      </c>
      <c r="J9" s="6">
        <v>449</v>
      </c>
      <c r="L9" s="1"/>
      <c r="M9" s="1">
        <v>2</v>
      </c>
      <c r="N9" s="1"/>
      <c r="O9" s="1"/>
      <c r="P9" s="1">
        <v>2</v>
      </c>
      <c r="Q9" s="1"/>
      <c r="R9" s="1">
        <v>1</v>
      </c>
      <c r="S9" s="1">
        <v>2</v>
      </c>
      <c r="T9" s="1"/>
      <c r="AD9" s="7">
        <f>SUM(AD3:AD8)</f>
        <v>2200</v>
      </c>
    </row>
    <row r="10" spans="2:30" x14ac:dyDescent="0.25">
      <c r="I10" s="4" t="s">
        <v>106</v>
      </c>
      <c r="J10" s="6">
        <v>9002</v>
      </c>
      <c r="L10" s="1">
        <v>18</v>
      </c>
      <c r="M10" s="1"/>
      <c r="N10" s="1"/>
      <c r="O10" s="1"/>
      <c r="P10" s="1"/>
      <c r="Q10" s="1"/>
      <c r="R10" s="1"/>
      <c r="S10" s="1">
        <v>1</v>
      </c>
      <c r="T10" s="1"/>
      <c r="AD10" s="9"/>
    </row>
    <row r="11" spans="2:30" ht="15.75" thickBot="1" x14ac:dyDescent="0.3">
      <c r="I11" s="4" t="s">
        <v>107</v>
      </c>
      <c r="J11" s="6">
        <v>2200</v>
      </c>
      <c r="M11" s="1">
        <v>10</v>
      </c>
      <c r="N11" s="1">
        <v>2</v>
      </c>
    </row>
    <row r="12" spans="2:30" ht="15.75" thickBot="1" x14ac:dyDescent="0.3">
      <c r="J12" s="7">
        <f>SUM(J3:J11)</f>
        <v>52651</v>
      </c>
      <c r="L12" s="8">
        <f t="shared" ref="L12:T12" si="0">SUM(L3:L11)</f>
        <v>83</v>
      </c>
      <c r="M12" s="8">
        <f t="shared" si="0"/>
        <v>33</v>
      </c>
      <c r="N12" s="8">
        <f t="shared" si="0"/>
        <v>30</v>
      </c>
      <c r="O12" s="8">
        <f t="shared" si="0"/>
        <v>20</v>
      </c>
      <c r="P12" s="8">
        <f t="shared" si="0"/>
        <v>27</v>
      </c>
      <c r="Q12" s="8">
        <f t="shared" si="0"/>
        <v>0</v>
      </c>
      <c r="R12" s="8">
        <f t="shared" si="0"/>
        <v>1</v>
      </c>
      <c r="S12" s="8">
        <f t="shared" si="0"/>
        <v>3</v>
      </c>
      <c r="T12" s="8">
        <f t="shared" si="0"/>
        <v>0</v>
      </c>
    </row>
    <row r="13" spans="2:30" x14ac:dyDescent="0.25">
      <c r="V13" s="90" t="s">
        <v>12</v>
      </c>
      <c r="W13" s="90"/>
      <c r="X13" s="90"/>
    </row>
    <row r="14" spans="2:30" x14ac:dyDescent="0.25">
      <c r="P14" s="22"/>
      <c r="Q14" s="22"/>
      <c r="R14" s="22"/>
      <c r="V14" s="3" t="s">
        <v>46</v>
      </c>
      <c r="W14" s="3" t="s">
        <v>47</v>
      </c>
      <c r="X14" s="3" t="s">
        <v>48</v>
      </c>
      <c r="Z14" s="95" t="s">
        <v>102</v>
      </c>
      <c r="AA14" s="95"/>
    </row>
    <row r="15" spans="2:30" x14ac:dyDescent="0.25">
      <c r="P15" s="2"/>
      <c r="Q15" s="1"/>
      <c r="R15" s="11"/>
      <c r="V15" s="5">
        <v>500</v>
      </c>
      <c r="W15" s="4">
        <v>83</v>
      </c>
      <c r="X15" s="5">
        <f>W15*V15</f>
        <v>41500</v>
      </c>
      <c r="Z15" s="4" t="s">
        <v>108</v>
      </c>
      <c r="AA15" s="5">
        <v>2000</v>
      </c>
    </row>
    <row r="16" spans="2:30" x14ac:dyDescent="0.25">
      <c r="P16" s="11"/>
      <c r="Q16" s="1"/>
      <c r="R16" s="11"/>
      <c r="V16" s="5">
        <v>200</v>
      </c>
      <c r="W16" s="4">
        <v>33</v>
      </c>
      <c r="X16" s="5">
        <f t="shared" ref="X16:X23" si="1">W16*V16</f>
        <v>6600</v>
      </c>
      <c r="Z16" s="4" t="s">
        <v>109</v>
      </c>
      <c r="AA16" s="5">
        <v>1800</v>
      </c>
    </row>
    <row r="17" spans="16:27" x14ac:dyDescent="0.25">
      <c r="P17" s="2"/>
      <c r="Q17" s="1"/>
      <c r="R17" s="11"/>
      <c r="V17" s="5">
        <v>100</v>
      </c>
      <c r="W17" s="4">
        <v>30</v>
      </c>
      <c r="X17" s="5">
        <f t="shared" si="1"/>
        <v>3000</v>
      </c>
      <c r="Z17" s="4" t="s">
        <v>110</v>
      </c>
      <c r="AA17" s="5">
        <v>2800</v>
      </c>
    </row>
    <row r="18" spans="16:27" x14ac:dyDescent="0.25">
      <c r="P18" s="11"/>
      <c r="Q18" s="1"/>
      <c r="R18" s="11"/>
      <c r="V18" s="5">
        <v>50</v>
      </c>
      <c r="W18" s="4">
        <v>20</v>
      </c>
      <c r="X18" s="5">
        <f t="shared" si="1"/>
        <v>1000</v>
      </c>
      <c r="Z18" s="4" t="s">
        <v>111</v>
      </c>
      <c r="AA18" s="5">
        <v>5000</v>
      </c>
    </row>
    <row r="19" spans="16:27" x14ac:dyDescent="0.25">
      <c r="P19" s="2"/>
      <c r="Q19" s="1"/>
      <c r="R19" s="11"/>
      <c r="V19" s="5">
        <v>20</v>
      </c>
      <c r="W19" s="4">
        <v>27</v>
      </c>
      <c r="X19" s="5">
        <f t="shared" si="1"/>
        <v>540</v>
      </c>
      <c r="Z19" s="4" t="s">
        <v>112</v>
      </c>
      <c r="AA19" s="5">
        <v>2000</v>
      </c>
    </row>
    <row r="20" spans="16:27" x14ac:dyDescent="0.25">
      <c r="P20" s="2"/>
      <c r="Q20" s="1"/>
      <c r="R20" s="11"/>
      <c r="V20" s="5">
        <v>10</v>
      </c>
      <c r="W20" s="4">
        <v>0</v>
      </c>
      <c r="X20" s="6">
        <f t="shared" si="1"/>
        <v>0</v>
      </c>
      <c r="Z20" s="4" t="s">
        <v>113</v>
      </c>
      <c r="AA20" s="5">
        <v>2000</v>
      </c>
    </row>
    <row r="21" spans="16:27" x14ac:dyDescent="0.25">
      <c r="P21" s="2"/>
      <c r="Q21" s="1"/>
      <c r="R21" s="11"/>
      <c r="V21" s="5">
        <v>5</v>
      </c>
      <c r="W21" s="4">
        <v>1</v>
      </c>
      <c r="X21" s="6">
        <f t="shared" si="1"/>
        <v>5</v>
      </c>
      <c r="Z21" s="4" t="s">
        <v>114</v>
      </c>
      <c r="AA21" s="5">
        <v>2000</v>
      </c>
    </row>
    <row r="22" spans="16:27" x14ac:dyDescent="0.25">
      <c r="P22" s="2"/>
      <c r="Q22" s="1"/>
      <c r="R22" s="11"/>
      <c r="V22" s="5">
        <v>2</v>
      </c>
      <c r="W22" s="4">
        <v>3</v>
      </c>
      <c r="X22" s="6">
        <f t="shared" si="1"/>
        <v>6</v>
      </c>
      <c r="Z22" s="4" t="s">
        <v>115</v>
      </c>
      <c r="AA22" s="5">
        <v>3000</v>
      </c>
    </row>
    <row r="23" spans="16:27" ht="15.75" thickBot="1" x14ac:dyDescent="0.3">
      <c r="P23" s="2"/>
      <c r="Q23" s="1"/>
      <c r="R23" s="11"/>
      <c r="V23" s="5">
        <v>1</v>
      </c>
      <c r="W23" s="4">
        <v>0</v>
      </c>
      <c r="X23" s="6">
        <f t="shared" si="1"/>
        <v>0</v>
      </c>
      <c r="Z23" s="4" t="s">
        <v>116</v>
      </c>
      <c r="AA23" s="6">
        <v>2000</v>
      </c>
    </row>
    <row r="24" spans="16:27" ht="15.75" thickBot="1" x14ac:dyDescent="0.3">
      <c r="R24" s="23"/>
      <c r="X24" s="7">
        <f>SUM(X15:X22)</f>
        <v>52651</v>
      </c>
      <c r="AA24" s="7">
        <f>SUM(AA15:AA23)</f>
        <v>22600</v>
      </c>
    </row>
  </sheetData>
  <mergeCells count="4">
    <mergeCell ref="I1:J1"/>
    <mergeCell ref="W1:AC1"/>
    <mergeCell ref="V13:X13"/>
    <mergeCell ref="Z14:A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CAJA CHICA SEPTIEMBRE </vt:lpstr>
      <vt:lpstr>RESUMEN REQUERIMIENTO</vt:lpstr>
      <vt:lpstr>GASTOS MENSUALES</vt:lpstr>
      <vt:lpstr>Hoja1</vt:lpstr>
      <vt:lpstr>CAJA CHICA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Rodriguez</dc:creator>
  <cp:lastModifiedBy>Administracion</cp:lastModifiedBy>
  <cp:lastPrinted>2025-09-11T18:24:40Z</cp:lastPrinted>
  <dcterms:created xsi:type="dcterms:W3CDTF">2025-09-02T22:16:17Z</dcterms:created>
  <dcterms:modified xsi:type="dcterms:W3CDTF">2025-09-13T15:54:50Z</dcterms:modified>
</cp:coreProperties>
</file>