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 activeTab="4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BANCOMER" sheetId="9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BANCOMER!$J$4:$J$77</definedName>
    <definedName name="_xlnm._FilterDatabase" localSheetId="4" hidden="1">SANTANDER!$A$3:$M$241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8" i="9" l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7" i="9"/>
  <c r="E6" i="9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5" i="3" l="1"/>
  <c r="E6" i="3" s="1"/>
  <c r="E7" i="3" s="1"/>
  <c r="E8" i="3" s="1"/>
  <c r="E9" i="3" s="1"/>
  <c r="E10" i="3" s="1"/>
  <c r="E11" i="3" s="1"/>
  <c r="E12" i="3" s="1"/>
  <c r="E13" i="3" l="1"/>
  <c r="E14" i="3" s="1"/>
  <c r="E15" i="3" s="1"/>
  <c r="E16" i="3" s="1"/>
  <c r="E17" i="3" s="1"/>
  <c r="E18" i="3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19" i="3" l="1"/>
  <c r="E20" i="3" s="1"/>
  <c r="E21" i="3" s="1"/>
  <c r="E22" i="3" s="1"/>
  <c r="E23" i="3" s="1"/>
  <c r="E24" i="3" s="1"/>
  <c r="E25" i="3" s="1"/>
  <c r="E26" i="3" s="1"/>
  <c r="E27" i="3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N4" i="7" l="1"/>
  <c r="J4" i="7"/>
  <c r="F4" i="7"/>
  <c r="E4" i="7"/>
  <c r="A4" i="7"/>
  <c r="C4" i="7"/>
  <c r="E119" i="9" l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2" i="9" s="1"/>
  <c r="E133" i="9" s="1"/>
  <c r="E134" i="9" s="1"/>
  <c r="E135" i="9" s="1"/>
  <c r="E136" i="9" s="1"/>
  <c r="E137" i="9" s="1"/>
  <c r="E138" i="9" s="1"/>
  <c r="E139" i="9" s="1"/>
  <c r="E140" i="9" s="1"/>
  <c r="E141" i="9" s="1"/>
  <c r="E142" i="9" s="1"/>
  <c r="E143" i="9" s="1"/>
  <c r="E144" i="9" s="1"/>
  <c r="E145" i="9" s="1"/>
  <c r="E146" i="9" s="1"/>
  <c r="E147" i="9" s="1"/>
  <c r="E148" i="9" s="1"/>
  <c r="E149" i="9" s="1"/>
  <c r="E150" i="9" s="1"/>
  <c r="E151" i="9" s="1"/>
  <c r="E152" i="9" s="1"/>
  <c r="E153" i="9" s="1"/>
  <c r="E154" i="9" s="1"/>
  <c r="E155" i="9" s="1"/>
  <c r="E156" i="9" s="1"/>
  <c r="E157" i="9" s="1"/>
  <c r="E158" i="9" s="1"/>
  <c r="E159" i="9" s="1"/>
  <c r="E160" i="9" s="1"/>
  <c r="E161" i="9" s="1"/>
  <c r="E162" i="9" s="1"/>
  <c r="E163" i="9" s="1"/>
  <c r="E164" i="9" s="1"/>
  <c r="E165" i="9" s="1"/>
  <c r="E166" i="9" s="1"/>
  <c r="E167" i="9" s="1"/>
  <c r="E168" i="9" s="1"/>
  <c r="E169" i="9" s="1"/>
  <c r="E170" i="9" s="1"/>
  <c r="E171" i="9" s="1"/>
  <c r="E172" i="9" s="1"/>
  <c r="E173" i="9" s="1"/>
  <c r="E174" i="9" s="1"/>
  <c r="E175" i="9" s="1"/>
  <c r="E176" i="9" s="1"/>
  <c r="E177" i="9" s="1"/>
  <c r="E178" i="9" s="1"/>
  <c r="E179" i="9" s="1"/>
  <c r="E180" i="9" s="1"/>
  <c r="E181" i="9" s="1"/>
  <c r="E182" i="9" s="1"/>
  <c r="E183" i="9" s="1"/>
  <c r="E184" i="9" s="1"/>
  <c r="E185" i="9" s="1"/>
  <c r="E186" i="9" s="1"/>
  <c r="E187" i="9" s="1"/>
  <c r="E188" i="9" s="1"/>
  <c r="E189" i="9" s="1"/>
  <c r="E190" i="9" s="1"/>
  <c r="E191" i="9" s="1"/>
  <c r="E192" i="9" s="1"/>
  <c r="E193" i="9" s="1"/>
  <c r="E194" i="9" s="1"/>
  <c r="E195" i="9" s="1"/>
  <c r="E196" i="9" s="1"/>
  <c r="E197" i="9" s="1"/>
  <c r="E198" i="9" s="1"/>
  <c r="E199" i="9" s="1"/>
  <c r="E200" i="9" s="1"/>
  <c r="E201" i="9" s="1"/>
  <c r="E202" i="9" s="1"/>
  <c r="E203" i="9" s="1"/>
  <c r="E204" i="9" s="1"/>
  <c r="E205" i="9" s="1"/>
  <c r="E206" i="9" s="1"/>
  <c r="E207" i="9" s="1"/>
  <c r="E208" i="9" s="1"/>
  <c r="E209" i="9" s="1"/>
  <c r="E210" i="9" s="1"/>
  <c r="E211" i="9" s="1"/>
  <c r="E212" i="9" s="1"/>
  <c r="E213" i="9" s="1"/>
  <c r="E214" i="9" s="1"/>
  <c r="E215" i="9" s="1"/>
  <c r="E216" i="9" s="1"/>
  <c r="E217" i="9" s="1"/>
  <c r="E218" i="9" s="1"/>
  <c r="E219" i="9" s="1"/>
  <c r="E220" i="9" s="1"/>
  <c r="E221" i="9" s="1"/>
  <c r="E222" i="9" s="1"/>
  <c r="E223" i="9" s="1"/>
  <c r="E224" i="9" s="1"/>
  <c r="E225" i="9" s="1"/>
  <c r="E226" i="9" s="1"/>
  <c r="E227" i="9" s="1"/>
  <c r="E228" i="9" s="1"/>
  <c r="E229" i="9" s="1"/>
  <c r="E230" i="9" s="1"/>
  <c r="E231" i="9" s="1"/>
  <c r="E232" i="9" s="1"/>
  <c r="E233" i="9" s="1"/>
  <c r="E234" i="9" s="1"/>
  <c r="E235" i="9" s="1"/>
  <c r="E236" i="9" s="1"/>
  <c r="E237" i="9" s="1"/>
  <c r="E238" i="9" s="1"/>
  <c r="E239" i="9" s="1"/>
  <c r="E240" i="9" s="1"/>
  <c r="E241" i="9" s="1"/>
  <c r="E242" i="9" s="1"/>
  <c r="E243" i="9" s="1"/>
  <c r="E244" i="9" s="1"/>
  <c r="E245" i="9" s="1"/>
  <c r="E246" i="9" s="1"/>
  <c r="E247" i="9" s="1"/>
  <c r="E248" i="9" s="1"/>
  <c r="E249" i="9" s="1"/>
  <c r="E250" i="9" s="1"/>
  <c r="E251" i="9" s="1"/>
  <c r="E252" i="9" s="1"/>
  <c r="E253" i="9" s="1"/>
  <c r="E254" i="9" s="1"/>
  <c r="E255" i="9" s="1"/>
  <c r="E256" i="9" s="1"/>
  <c r="E257" i="9" s="1"/>
  <c r="E258" i="9" s="1"/>
  <c r="E259" i="9" s="1"/>
  <c r="E260" i="9" s="1"/>
  <c r="E261" i="9" s="1"/>
  <c r="E262" i="9" s="1"/>
  <c r="E263" i="9" s="1"/>
  <c r="E264" i="9" s="1"/>
  <c r="E265" i="9" s="1"/>
  <c r="E266" i="9" s="1"/>
  <c r="E267" i="9" s="1"/>
  <c r="E268" i="9" s="1"/>
  <c r="E269" i="9" s="1"/>
  <c r="E270" i="9" s="1"/>
  <c r="E271" i="9" s="1"/>
  <c r="E272" i="9" s="1"/>
  <c r="E273" i="9" s="1"/>
  <c r="E274" i="9" s="1"/>
  <c r="E275" i="9" s="1"/>
  <c r="E276" i="9" s="1"/>
  <c r="E277" i="9" s="1"/>
  <c r="E278" i="9" s="1"/>
  <c r="E279" i="9" s="1"/>
  <c r="E280" i="9" s="1"/>
  <c r="E281" i="9" s="1"/>
  <c r="E282" i="9" s="1"/>
  <c r="E283" i="9" s="1"/>
  <c r="E284" i="9" s="1"/>
  <c r="E285" i="9" s="1"/>
  <c r="E286" i="9" s="1"/>
  <c r="E287" i="9" s="1"/>
  <c r="E288" i="9" s="1"/>
  <c r="E289" i="9" s="1"/>
  <c r="E290" i="9" s="1"/>
  <c r="E291" i="9" s="1"/>
  <c r="E292" i="9" s="1"/>
  <c r="E293" i="9" s="1"/>
  <c r="E294" i="9" s="1"/>
  <c r="E295" i="9" s="1"/>
  <c r="E296" i="9" s="1"/>
  <c r="E297" i="9" s="1"/>
  <c r="E298" i="9" s="1"/>
  <c r="E299" i="9" s="1"/>
  <c r="E300" i="9" s="1"/>
  <c r="E301" i="9" s="1"/>
  <c r="E302" i="9" s="1"/>
  <c r="E303" i="9" s="1"/>
  <c r="E304" i="9" s="1"/>
  <c r="E305" i="9" s="1"/>
  <c r="E306" i="9" s="1"/>
  <c r="E307" i="9" s="1"/>
  <c r="E308" i="9" s="1"/>
  <c r="E309" i="9" s="1"/>
  <c r="E310" i="9" s="1"/>
  <c r="E311" i="9" s="1"/>
  <c r="E312" i="9" s="1"/>
  <c r="E313" i="9" s="1"/>
  <c r="E314" i="9" s="1"/>
  <c r="E315" i="9" s="1"/>
  <c r="E316" i="9" s="1"/>
  <c r="E317" i="9" s="1"/>
  <c r="E318" i="9" s="1"/>
  <c r="E319" i="9" s="1"/>
  <c r="E320" i="9" s="1"/>
  <c r="E321" i="9" s="1"/>
  <c r="E322" i="9" s="1"/>
  <c r="E323" i="9" s="1"/>
  <c r="E324" i="9" s="1"/>
  <c r="E325" i="9" s="1"/>
  <c r="E326" i="9" s="1"/>
  <c r="E327" i="9" s="1"/>
  <c r="E328" i="9" s="1"/>
  <c r="E329" i="9" s="1"/>
  <c r="E330" i="9" s="1"/>
  <c r="E331" i="9" s="1"/>
  <c r="E332" i="9" s="1"/>
  <c r="E333" i="9" s="1"/>
  <c r="E334" i="9" s="1"/>
  <c r="E335" i="9" s="1"/>
  <c r="E336" i="9" s="1"/>
  <c r="E337" i="9" s="1"/>
  <c r="E338" i="9" s="1"/>
  <c r="E339" i="9" s="1"/>
  <c r="E340" i="9" s="1"/>
  <c r="E341" i="9" s="1"/>
  <c r="E342" i="9" s="1"/>
  <c r="E343" i="9" s="1"/>
  <c r="E344" i="9" s="1"/>
  <c r="E345" i="9" s="1"/>
  <c r="E346" i="9" s="1"/>
  <c r="E347" i="9" s="1"/>
  <c r="E348" i="9" s="1"/>
  <c r="E349" i="9" s="1"/>
  <c r="E350" i="9" s="1"/>
  <c r="E351" i="9" s="1"/>
  <c r="E352" i="9" s="1"/>
  <c r="E353" i="9" s="1"/>
  <c r="E354" i="9" s="1"/>
  <c r="E355" i="9" s="1"/>
  <c r="E356" i="9" s="1"/>
  <c r="E357" i="9" s="1"/>
  <c r="E358" i="9" s="1"/>
  <c r="E359" i="9" s="1"/>
  <c r="E360" i="9" s="1"/>
  <c r="E361" i="9" s="1"/>
  <c r="E362" i="9" s="1"/>
  <c r="E363" i="9" s="1"/>
  <c r="E364" i="9" s="1"/>
  <c r="E365" i="9" s="1"/>
  <c r="E366" i="9" s="1"/>
  <c r="E367" i="9" s="1"/>
  <c r="E368" i="9" s="1"/>
  <c r="E369" i="9" s="1"/>
  <c r="E370" i="9" s="1"/>
  <c r="E371" i="9" s="1"/>
  <c r="E372" i="9" s="1"/>
  <c r="E373" i="9" s="1"/>
  <c r="E374" i="9" s="1"/>
  <c r="E375" i="9" s="1"/>
  <c r="E376" i="9" s="1"/>
  <c r="E377" i="9" s="1"/>
  <c r="E378" i="9" s="1"/>
  <c r="E379" i="9" s="1"/>
  <c r="E380" i="9" s="1"/>
  <c r="E381" i="9" s="1"/>
  <c r="E382" i="9" s="1"/>
  <c r="E383" i="9" s="1"/>
  <c r="E384" i="9" s="1"/>
  <c r="E385" i="9" s="1"/>
  <c r="E386" i="9" s="1"/>
  <c r="E387" i="9" s="1"/>
  <c r="E388" i="9" s="1"/>
  <c r="E389" i="9" s="1"/>
  <c r="E390" i="9" s="1"/>
  <c r="E391" i="9" s="1"/>
  <c r="E392" i="9" s="1"/>
  <c r="E393" i="9" s="1"/>
  <c r="E394" i="9" s="1"/>
  <c r="E395" i="9" s="1"/>
  <c r="E396" i="9" s="1"/>
  <c r="E397" i="9" s="1"/>
  <c r="E398" i="9" s="1"/>
  <c r="E399" i="9" s="1"/>
  <c r="E400" i="9" s="1"/>
  <c r="E401" i="9" s="1"/>
  <c r="E402" i="9" s="1"/>
  <c r="E403" i="9" s="1"/>
  <c r="E404" i="9" s="1"/>
  <c r="E405" i="9" s="1"/>
  <c r="E406" i="9" s="1"/>
  <c r="E407" i="9" s="1"/>
  <c r="E408" i="9" s="1"/>
  <c r="E409" i="9" s="1"/>
  <c r="E410" i="9" s="1"/>
  <c r="E411" i="9" s="1"/>
  <c r="E412" i="9" s="1"/>
  <c r="E413" i="9" s="1"/>
  <c r="E414" i="9" s="1"/>
  <c r="E415" i="9" s="1"/>
  <c r="E416" i="9" s="1"/>
  <c r="E417" i="9" s="1"/>
  <c r="E418" i="9" s="1"/>
  <c r="E419" i="9" s="1"/>
  <c r="E420" i="9" s="1"/>
  <c r="E421" i="9" s="1"/>
  <c r="E422" i="9" s="1"/>
  <c r="E423" i="9" s="1"/>
  <c r="E424" i="9" s="1"/>
  <c r="E425" i="9" s="1"/>
  <c r="E426" i="9" s="1"/>
  <c r="E427" i="9" s="1"/>
  <c r="E428" i="9" s="1"/>
  <c r="E429" i="9" s="1"/>
  <c r="E430" i="9" s="1"/>
  <c r="E431" i="9" s="1"/>
  <c r="E432" i="9" s="1"/>
  <c r="E433" i="9" s="1"/>
  <c r="E434" i="9" s="1"/>
  <c r="E435" i="9" s="1"/>
  <c r="E436" i="9" s="1"/>
  <c r="E437" i="9" s="1"/>
  <c r="E438" i="9" s="1"/>
  <c r="E439" i="9" s="1"/>
  <c r="E440" i="9" s="1"/>
  <c r="E441" i="9" s="1"/>
  <c r="E442" i="9" s="1"/>
  <c r="E443" i="9" s="1"/>
  <c r="E444" i="9" s="1"/>
  <c r="E445" i="9" s="1"/>
  <c r="E446" i="9" s="1"/>
  <c r="E447" i="9" s="1"/>
  <c r="E448" i="9" s="1"/>
  <c r="E449" i="9" s="1"/>
  <c r="E450" i="9" s="1"/>
  <c r="E451" i="9" s="1"/>
  <c r="E452" i="9" s="1"/>
  <c r="E453" i="9" s="1"/>
  <c r="E454" i="9" s="1"/>
  <c r="E455" i="9" s="1"/>
  <c r="E456" i="9" s="1"/>
  <c r="E457" i="9" s="1"/>
  <c r="E458" i="9" s="1"/>
  <c r="E459" i="9" s="1"/>
  <c r="E460" i="9" s="1"/>
  <c r="E461" i="9" s="1"/>
  <c r="E462" i="9" s="1"/>
  <c r="E463" i="9" s="1"/>
  <c r="E464" i="9" s="1"/>
  <c r="E465" i="9" s="1"/>
  <c r="E466" i="9" s="1"/>
  <c r="E467" i="9" s="1"/>
  <c r="E468" i="9" s="1"/>
  <c r="E469" i="9" s="1"/>
  <c r="E470" i="9" s="1"/>
  <c r="E471" i="9" s="1"/>
  <c r="E472" i="9" s="1"/>
  <c r="E473" i="9" s="1"/>
  <c r="E474" i="9" s="1"/>
  <c r="E475" i="9" s="1"/>
  <c r="E476" i="9" s="1"/>
  <c r="E477" i="9" s="1"/>
  <c r="E478" i="9" s="1"/>
  <c r="E479" i="9" s="1"/>
  <c r="E480" i="9" s="1"/>
  <c r="E481" i="9" s="1"/>
  <c r="E482" i="9" s="1"/>
  <c r="E483" i="9" s="1"/>
  <c r="E484" i="9" s="1"/>
  <c r="E485" i="9" s="1"/>
  <c r="E486" i="9" s="1"/>
  <c r="E487" i="9" s="1"/>
  <c r="E488" i="9" s="1"/>
  <c r="E489" i="9" s="1"/>
  <c r="E490" i="9" s="1"/>
  <c r="E491" i="9" s="1"/>
  <c r="E492" i="9" s="1"/>
  <c r="E493" i="9" s="1"/>
  <c r="E494" i="9" s="1"/>
  <c r="E495" i="9" s="1"/>
  <c r="E496" i="9" s="1"/>
  <c r="E497" i="9" s="1"/>
  <c r="E498" i="9" s="1"/>
  <c r="E499" i="9" s="1"/>
  <c r="E500" i="9" s="1"/>
  <c r="E501" i="9" s="1"/>
  <c r="E502" i="9" s="1"/>
  <c r="E503" i="9" s="1"/>
  <c r="E504" i="9" s="1"/>
  <c r="E505" i="9" s="1"/>
  <c r="E506" i="9" s="1"/>
  <c r="E507" i="9" s="1"/>
  <c r="E508" i="9" s="1"/>
  <c r="E509" i="9" s="1"/>
  <c r="E510" i="9" s="1"/>
  <c r="E511" i="9" s="1"/>
  <c r="E512" i="9" s="1"/>
  <c r="E513" i="9" s="1"/>
  <c r="E514" i="9" s="1"/>
  <c r="E515" i="9" s="1"/>
  <c r="E516" i="9" s="1"/>
  <c r="E517" i="9" s="1"/>
  <c r="E518" i="9" s="1"/>
  <c r="E519" i="9" s="1"/>
  <c r="E520" i="9" s="1"/>
  <c r="E521" i="9" s="1"/>
  <c r="E522" i="9" s="1"/>
  <c r="E523" i="9" s="1"/>
  <c r="E524" i="9" s="1"/>
  <c r="E525" i="9" s="1"/>
  <c r="E526" i="9" s="1"/>
  <c r="E527" i="9" s="1"/>
  <c r="E528" i="9" s="1"/>
  <c r="E529" i="9" s="1"/>
  <c r="E530" i="9" s="1"/>
  <c r="E531" i="9" s="1"/>
  <c r="E532" i="9" s="1"/>
  <c r="E533" i="9" s="1"/>
  <c r="E534" i="9" s="1"/>
  <c r="E535" i="9" s="1"/>
  <c r="E536" i="9" s="1"/>
  <c r="E537" i="9" s="1"/>
  <c r="E538" i="9" s="1"/>
  <c r="E539" i="9" s="1"/>
  <c r="E540" i="9" s="1"/>
  <c r="E541" i="9" s="1"/>
  <c r="E542" i="9" s="1"/>
  <c r="E543" i="9" s="1"/>
  <c r="E544" i="9" s="1"/>
  <c r="E545" i="9" s="1"/>
  <c r="E546" i="9" s="1"/>
  <c r="E547" i="9" s="1"/>
  <c r="E548" i="9" s="1"/>
  <c r="E549" i="9" s="1"/>
  <c r="E550" i="9" s="1"/>
  <c r="E551" i="9" s="1"/>
  <c r="E552" i="9" s="1"/>
  <c r="E553" i="9" s="1"/>
  <c r="O4" i="7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28" i="3" l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40" i="3" l="1"/>
  <c r="E241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I79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3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<sst xmlns="http://schemas.openxmlformats.org/spreadsheetml/2006/main" count="509" uniqueCount="308">
  <si>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</si>
  <si>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</si>
  <si>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</si>
  <si>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</si>
  <si>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</si>
  <si>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</si>
  <si>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</si>
  <si>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</si>
  <si>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</si>
  <si>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</si>
  <si>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</si>
  <si>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</si>
  <si>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</si>
  <si>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</si>
  <si>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</si>
  <si>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</si>
  <si>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</si>
  <si>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</si>
  <si>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</si>
  <si>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</si>
  <si>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</si>
  <si>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</si>
  <si>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</si>
  <si>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</si>
  <si>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</si>
  <si>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</si>
  <si>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</si>
  <si>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</si>
  <si>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</si>
  <si>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</si>
  <si>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</si>
  <si>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</si>
  <si>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</si>
  <si>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</si>
  <si>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</si>
  <si>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</si>
  <si>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</si>
  <si>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</si>
  <si>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</si>
  <si>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</si>
  <si>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CONSTRUCTORA INVERME X SA DE CV  Concepto del Pago: TRASPASO A CUENTA DE INVERMEX BAJIO</t>
  </si>
  <si>
    <t>BANCO BANCOMER</t>
  </si>
  <si>
    <t>LUIS CASTILLO</t>
  </si>
  <si>
    <t>MONSERRAT IBARRA</t>
  </si>
  <si>
    <t>SEPTIEMBRE</t>
  </si>
  <si>
    <t> INNOVAMED S DE RL DE CV</t>
  </si>
  <si>
    <t>SEPTIEMBRE 22</t>
  </si>
  <si>
    <t>Compra - Disposicion por POS en AUTOELECTRICA FIRO </t>
  </si>
  <si>
    <t>Compra - Disposicion por POS en TRACTO ACCS NORESTE</t>
  </si>
  <si>
    <t> INTEGRADORA DE INSUMOS DEL NORESTE S.A.  Concepto del Pago: Transferencia de INTEGRADORA DE INSUMOS</t>
  </si>
  <si>
    <t>KASE SOLUCIONES INTEGRALES   Concepto del Pago: F2063</t>
  </si>
  <si>
    <t>GARZA GUZMAN HECTOR  Concepto del Pago: F170</t>
  </si>
  <si>
    <t>GARZA GUZMAN HECTOR   Concepto del Pago: F166</t>
  </si>
  <si>
    <t>Ryder Capital S de R L de C V  Concepto del Pago: 33871</t>
  </si>
  <si>
    <t>GRUPO MAPUCHE SA DE CV  Concepto del Pago: F 4494 ART DE LIMPIEZA</t>
  </si>
  <si>
    <t>SERVICIOS AMBIENTALES INTERNACIONALES S  Concepto del Pago: fact 4288</t>
  </si>
  <si>
    <t>Cobro de comisión</t>
  </si>
  <si>
    <t>ARRENDADORA Y FACTOR BANORTE SA DE CV</t>
  </si>
  <si>
    <t> TRACTO PARTES LOS GEMELOS MTY  Concepto del Pago: LIQUIDACION DE FACTURA</t>
  </si>
  <si>
    <t>TRACTO PARTES LOS GEMELOS MTY   Concepto del Pago: F319</t>
  </si>
  <si>
    <t>LIVETT CONSTRUCCIONES Y SUM   Concepto del Pago: LIQUIDACION DE FACTURA</t>
  </si>
  <si>
    <t>GASOLINERA LAS PALMAS SA DE CV   Concepto del Pago: LIQUIDACION DE FACTURA</t>
  </si>
  <si>
    <t>DEPOSITO UNIVERSIDAD DE MONTERREY</t>
  </si>
  <si>
    <t>DEPOSITO ARTIGRAF</t>
  </si>
  <si>
    <t>F4549</t>
  </si>
  <si>
    <t>F4312</t>
  </si>
  <si>
    <t>F4494</t>
  </si>
  <si>
    <t>F4288</t>
  </si>
  <si>
    <t>URRECHA VALLES FELIPE EDUARDO  Concepto del Pago: NOMINA</t>
  </si>
  <si>
    <t>Compra - Disposicion por POS en BEST WESTERN PREMIER</t>
  </si>
  <si>
    <t>CARNES FINAS SAN JUA N SEND  TEF Recibido</t>
  </si>
  <si>
    <t>COMERCIALIZADORA DE MANGUERAS   Concepto del Pago: F323977</t>
  </si>
  <si>
    <t>SOSA MONTERO IGNACIO   Concepto del Pago: LIQUIDACION DE FACTURA</t>
  </si>
  <si>
    <t>CENTRAL DE MANGUERAS Y ACCESOR   Concepto del Pago: LIQUIDACION DE FACTURA</t>
  </si>
  <si>
    <t>FLORES SAN VICENTE KARINA  Concepto del Pago: PAGO</t>
  </si>
  <si>
    <t>DELFINA CANTU CANTU  Concepto del Pago: LIQUIDACION DE FACTURA</t>
  </si>
  <si>
    <t>TECNO MAIZ SA DE CV  Concepto del Pago: 665050000090542022001</t>
  </si>
  <si>
    <t>SERV GASOLINEROS DE MEXICO SA   Concepto del Pago: 59114</t>
  </si>
  <si>
    <t>LIVETT CONSTRUCCIONES Y SU  Concepto del Pago: LIQUIDACION DE FACTURA</t>
  </si>
  <si>
    <t>MINDLINK SA DE CV   Concepto del Pago: CONST INVERMEX</t>
  </si>
  <si>
    <t>PACCAR FINANCIAL MEXICO SA DE   Concepto del Pago: 3170740025</t>
  </si>
  <si>
    <t>Compra - Disposicion por POS en IZZI MTY ATM</t>
  </si>
  <si>
    <t>SERVICIOS AMBIENTALES INTERNACIONALES S  Concepto del Pago: PAGO SERV AMB INT</t>
  </si>
  <si>
    <t>ALBERTO,VIZCARRA/BARRAZA  Concepto del Pago: CAMION BOMBA ASPIRADORA</t>
  </si>
  <si>
    <t>Compra - Disposicion por POS en SERV AGUA DRENA MTY</t>
  </si>
  <si>
    <t>FABRICANTES DE EQUIP OS PARA REFRIGERACI  Concepto del Pago: 030580900008531080 BMERH2H</t>
  </si>
  <si>
    <t>PACCAR FINANCIAL MEXICO SA DE   Concepto del Pago: 3170740025</t>
  </si>
  <si>
    <t>VALVULAS DE CALIDAD DE MONTERREY SA DE C  Concepto del Pago: PAGO FACTURA INV4534</t>
  </si>
  <si>
    <t>Compra - Disposicion por POS en 5161020002592329 SEG INBURSA CE</t>
  </si>
  <si>
    <t>Compra - Disposicion por POS en 5161020002592329 VIVA AEROBUS CIB</t>
  </si>
  <si>
    <t>LIVETT CONSTRUCCIONES Y SUM  Concepto del Pago: LIQUIDACION DE FACTURA</t>
  </si>
  <si>
    <t>OES ENCLOSURES MANUFACTURING MEXIC  Concepto del Pago: 4483 TO 4581</t>
  </si>
  <si>
    <t>RED RECOLECTOR,SA DE CV   Concepto del Pago: CONSTRUCTORA INVERMEX SA DE CV Q02</t>
  </si>
  <si>
    <t>RED AMBIENTAL CIPRES S.A. DE C.V.   Concepto del Pago: CONSTRUCTORA INVERMEX SA DE CV Q02</t>
  </si>
  <si>
    <t>IMPORT EXPORT AIII SA DE CV   Concepto del Pago: F6400</t>
  </si>
  <si>
    <t>Compra - Disposicion por POS en RED WING SHOE</t>
  </si>
  <si>
    <t>Compra - Disposicion por POS en 5161020002057257 AEROMEXICO COM H2H 2</t>
  </si>
  <si>
    <t>GASOLINERA LAS PALMAS SA DE CV  Concepto del Pago: LIQUIDACION DE FACTURA</t>
  </si>
  <si>
    <t>SOSA MONTERO IGNACIO   Concepto del Pago: LIQUIDACION DE FACTURA</t>
  </si>
  <si>
    <t>Pago de Servicios  Tel.Celular-TELCEL</t>
  </si>
  <si>
    <t>AUTOELECTRICA FIRO SA DE CV  Concepto del Pago: COTIZ 15820</t>
  </si>
  <si>
    <t>Compra - Disposicion por POS en 5161020002057257 AEROMEXICO CALLCENTER</t>
  </si>
  <si>
    <t>GALVAN DOMINGO   Concepto del Pago: F3448</t>
  </si>
  <si>
    <t>RECICLAJES Y DESTILADOS MONTER   Concepto del Pago: F13636 F13637</t>
  </si>
  <si>
    <t>EFFEM MEXICO INC Y COMPA@IA S EN N  Concepto del Pago: 251200035223722</t>
  </si>
  <si>
    <t>VALVULAS DE CALIDAD DE MONTERREY SA DE C  Concepto del Pago: PAGO FACTURA INV4568</t>
  </si>
  <si>
    <t> ROSA ELVA MONTEMAYOR QUIROGA  Concepto del Pago: F34243</t>
  </si>
  <si>
    <t>TORRES ZUIGA ALMA DELIA  Concepto del Pago: F1493</t>
  </si>
  <si>
    <t>AGRONUTRIENTES DEL NORTE S.A. DE C.V.  Concepto del Pago: FACS 4335-4448-4523-4605</t>
  </si>
  <si>
    <t>OPERADORA DE RELLENOS SANITARI   Concepto del Pago: F10907</t>
  </si>
  <si>
    <t>RED RECOLECTOR,SA DE CV  Concepto del Pago: CONSTRUCTORA INVERMEX SA DE CV Q02</t>
  </si>
  <si>
    <t> LIVETT CONSTRUCCIONES Y SUM  Concepto del Pago: LIQUIDACION DE FACTURA</t>
  </si>
  <si>
    <t>GEMTRON DE MEXICO SA DE CV  Concepto del Pago: 1200101649</t>
  </si>
  <si>
    <t>BRIDGESTONE NEUMATICOS DE MONTERRE   Concepto del Pago: BRIDGESTONE NEUMATICOS DE MONTERREY SA D</t>
  </si>
  <si>
    <t> DICTAMEN STUDIO SA CV  Concepto del Pago: LIQUIDACION DE FACTURA</t>
  </si>
  <si>
    <t>NOTIVER SA DE CV  Concepto del Pago: LIQUIDACION DE FACTURA</t>
  </si>
  <si>
    <t>PRESAJET S A P I DE CV  Concepto del Pago: PRESAJET SAPI DE CV</t>
  </si>
  <si>
    <t>MARIA GUADALUPE CRUZ USCANGA   Concepto del Pago: PRESTAMO GENERAL</t>
  </si>
  <si>
    <t> NC CGL PROTEIN SERVICIOS S DE   Concepto del Pago: 2000001716.1781.2</t>
  </si>
  <si>
    <t>INNOVAMED S DE RL DE CV  Concepto del Pago: EXAMENES MEDICOS</t>
  </si>
  <si>
    <t> OPERADORA DE RELLENOS SANITARI  Concepto del Pago: F10896</t>
  </si>
  <si>
    <t>SERVIPROF DIGITAL S.A DE C.V.  Concepto del Pago: F2187</t>
  </si>
  <si>
    <t> JG FERRETERA SA DE CV  Concepto del Pago: F39904 F39905</t>
  </si>
  <si>
    <t>ROSA ELVA MONTEMAYOR QUIROGA  Concepto del Pago: F34154 F34190</t>
  </si>
  <si>
    <t>TORRES ZUIGA ALMA DELIA  Concepto del Pago: F1478</t>
  </si>
  <si>
    <t> VAZQUEZ VILLARREAL SAUL  Concepto del Pago: F315</t>
  </si>
  <si>
    <t> EMMANUEL CAZARES VIDAL  Concepto del Pago: F582</t>
  </si>
  <si>
    <t> SERVICIOS DE AGUA Y DRENAJE DE MONTERREY  Concepto del Pago: PAGO SADM FACT 3981</t>
  </si>
  <si>
    <t>SERV GASOLINEROS DE MEXICO SA  Concepto del Pago: 59114</t>
  </si>
  <si>
    <t>TERRA4 CONST. Y SUMINISTROS SA  Concepto del Pago: LIQUIDACION DE FACTURA</t>
  </si>
  <si>
    <t>Pago cuota obrero patronal   Pago SIPARE   REF. RPatronal:Y7815312108</t>
  </si>
  <si>
    <t>SECRETARIA DE FIANZAS Y TESORE   Concepto del Pago: 010000000000196502060936148201</t>
  </si>
  <si>
    <t>PROYECTOS ESTRUCTURALES HALCON  Concepto del Pago: F4539</t>
  </si>
  <si>
    <t>COM MEM E-PYM</t>
  </si>
  <si>
    <t>IVA COMISION</t>
  </si>
  <si>
    <t>CGO PAG NOM AP</t>
  </si>
  <si>
    <t>PAGO DE NOMINA</t>
  </si>
  <si>
    <t>DEP S B COBRO</t>
  </si>
  <si>
    <t>8205388 RFC AME860107KD9 0,000,001.71PAGO DE SERVICIOS ASPEL.COM</t>
  </si>
  <si>
    <t>AB TRANSF SPEI</t>
  </si>
  <si>
    <t>PAGO FACTURA INV4657 072580001310833197</t>
  </si>
  <si>
    <t>292/ CENTRO LLANTERO RAGA</t>
  </si>
  <si>
    <t>171/ INTERNACIONAL DE CONTENEDORES ASOCIADOS DE VERACRUZ</t>
  </si>
  <si>
    <t>DEPOSITO VIAKEM</t>
  </si>
  <si>
    <t>DEPOSITO KANDELIUM</t>
  </si>
  <si>
    <t>F4357</t>
  </si>
  <si>
    <t>DEPOSITO PINTURAS OSEL</t>
  </si>
  <si>
    <t>DEPOSITO CALII MARKET</t>
  </si>
  <si>
    <t>F4499</t>
  </si>
  <si>
    <t>YOLANDA DIAZ</t>
  </si>
  <si>
    <t>F4545</t>
  </si>
  <si>
    <t>DEPOSITO CARBOGRAF</t>
  </si>
  <si>
    <t>DEPOSITO L M TRANSPORTACIONES</t>
  </si>
  <si>
    <t>F4496</t>
  </si>
  <si>
    <t>F4393</t>
  </si>
  <si>
    <t>F4226</t>
  </si>
  <si>
    <t>F4269</t>
  </si>
  <si>
    <t>F4617</t>
  </si>
  <si>
    <t>INVERMEX</t>
  </si>
  <si>
    <t>PUE</t>
  </si>
  <si>
    <t>F4336</t>
  </si>
  <si>
    <t>F4534</t>
  </si>
  <si>
    <t>F4170-F4198</t>
  </si>
  <si>
    <t>F4419</t>
  </si>
  <si>
    <t>F4459</t>
  </si>
  <si>
    <t>F4130</t>
  </si>
  <si>
    <t>F4568</t>
  </si>
  <si>
    <t>F4335-F4448-F4523-F4605</t>
  </si>
  <si>
    <t>F4286-F4287</t>
  </si>
  <si>
    <t>F4460-F4461</t>
  </si>
  <si>
    <t>F4530</t>
  </si>
  <si>
    <t>F4263</t>
  </si>
  <si>
    <t>213/ GRAFTECH MEXICO</t>
  </si>
  <si>
    <t>F4208-F4209-F4227-F4229-F4245-F4246-F4247-F4250-F4252-F4283</t>
  </si>
  <si>
    <t>261/ CARGILL PROTEIN</t>
  </si>
  <si>
    <t>F4476-F4477</t>
  </si>
  <si>
    <t>F3981</t>
  </si>
  <si>
    <t>91/ AGUA Y DRENAJE</t>
  </si>
  <si>
    <t>VERACRUZ</t>
  </si>
  <si>
    <t>SARAI SOLIS</t>
  </si>
  <si>
    <t>F4402</t>
  </si>
  <si>
    <t>F4657</t>
  </si>
  <si>
    <t>F4405</t>
  </si>
  <si>
    <t>F4406</t>
  </si>
  <si>
    <t>F4264</t>
  </si>
  <si>
    <t>F4372-F4374</t>
  </si>
  <si>
    <t>F4607</t>
  </si>
  <si>
    <t>F4401</t>
  </si>
  <si>
    <t>F4450-F4451</t>
  </si>
  <si>
    <t>F4444-F4507-F4518-F4550</t>
  </si>
  <si>
    <t>DEPOSITO CHEQUE DESARROLLO DE ENGORDAS ESTABULADAS</t>
  </si>
  <si>
    <t>DEPOSITO CHEQUE OLEO ALIMENTOS</t>
  </si>
  <si>
    <t>F4526</t>
  </si>
  <si>
    <t>F4625</t>
  </si>
  <si>
    <t>Recibo # 372076003945</t>
  </si>
  <si>
    <t>ABASTECEDORA DE OFICINAS SA CV  Concepto del Pago: F7031905</t>
  </si>
  <si>
    <t>MEGA ALIMENTOS SA DE CV  TEF Recibido</t>
  </si>
  <si>
    <t>F4492</t>
  </si>
  <si>
    <t>F4483-F4484-F4491-F4500-F4501-F4506-F4508-F4519-F4520-F4528-F4532-F4533-F4539-F4540-F4547-F4548-F4558-F4567-F4580-F4581</t>
  </si>
  <si>
    <t>RECUPERACIONES IND AGUIRRE   Concepto del Pago: F91855</t>
  </si>
  <si>
    <t>JOSE LUIS GONZALEZ CORREA  Concepto del Pago: RENTA MENSUAL</t>
  </si>
  <si>
    <t>GEOEX SA DE CV  retiro lodo lampazos CONSTRUCTORA INVERMEX SA DE CV</t>
  </si>
  <si>
    <t>ETN TURISTAR LUJO SA DE CV  Concepto del Pago: SERVICIOS INTEGRADOS DE PASAJE Y DE TURI</t>
  </si>
  <si>
    <t>FABRICANTES DE EQUIPOS PARA REFRIGERACI  Concepto del Pago: 030580900008531080 BMERH2H</t>
  </si>
  <si>
    <t>THONA SEGUROS SA DE CV   Concepto del Pago: SEGURO DE VIDA</t>
  </si>
  <si>
    <t>TESOFE INGRESOS FEDERALES RECAUDADOS   Pago de impuestos RFC Pago Referenciado Folio: 8259006636 por BajioNet</t>
  </si>
  <si>
    <t>TESOFE INGRESOS FEDERALES RECAUDADOS  Pago de impuestos RFC Pago Referenciado Folio: 3940006169 por BajioNet</t>
  </si>
  <si>
    <t>INTEGRADORA DE INSUMOS DEL NORESTE S.A.  Concepto del Pago: Transferencia de INTEGRADORA DE INSUMOS</t>
  </si>
  <si>
    <t>PROCESADORA DE RESIDUOS VERACR   Concepto del Pago: MYO JUNIO JULIO</t>
  </si>
  <si>
    <t> ALEN DEL NORTE SA DE CV  Concepto del Pago: 0020024622CONSTRUCTORA INVERME</t>
  </si>
  <si>
    <t>Compra - Disposicion por POS en 5161020002057257 VIVA AEROBUS CIB</t>
  </si>
  <si>
    <t>BACHOCO SA DE CV  Concepto del Pago: 1500603776</t>
  </si>
  <si>
    <t>ONLINE CAREER CENTER MEXICO SA   Concepto del Pago: LIQUIDACION DE FACTURA</t>
  </si>
  <si>
    <t>DISPERSION EPO GRAFTECH MEXICO</t>
  </si>
  <si>
    <t>MEGA ALIMENTOS SA DE CV   TEF Recibido</t>
  </si>
  <si>
    <t>ZONE COMPRA S DE R L DE C V   Concepto del Pago: AUTOZONE DE MEXICO S DE RL DE CV</t>
  </si>
  <si>
    <t>Compra - Disposicion por POS en SERVIFACIL PARAISO EL</t>
  </si>
  <si>
    <t>Compra - Disposicion por POS en REST D AL RIO </t>
  </si>
  <si>
    <t> VALVULAS DE CALIDAD DE MONTERREY SA DE C  Concepto del Pago: PAGO FACTURAS 4493 4603</t>
  </si>
  <si>
    <t>OPERADORA DE RELLENOS SANITARI  Concepto del Pago: F10924</t>
  </si>
  <si>
    <t>JG FERRETERA SA DE CV   Concepto del Pago: F 3971 40266</t>
  </si>
  <si>
    <t>Ryder Capital S de R L de C V  Concepto del Pago: 36437</t>
  </si>
  <si>
    <t>RECICLAJES Y DESTILADOS MONTER  Concepto del Pago: F 13638 13639 13640 13641</t>
  </si>
  <si>
    <t>ROSA ELVA MONTEMAYOR QUIROGA   Concepto del Pago: F 34266 F 34332</t>
  </si>
  <si>
    <t>OES ENCLOSURES MANUFACTURING MEXIC  Concepto del Pago: 4592 TO 4362</t>
  </si>
  <si>
    <t>Compra - Disposicion por POS en HOLIDAY INN VHSA AEROP</t>
  </si>
  <si>
    <t>TECNO MAIZ SA DE CV  Concepto del Pago: 665050000096322022001</t>
  </si>
  <si>
    <t>CLUB DE FUTBOL MONTE RREY RAYADOS AC  Concepto del Pago: LIMPIEZA DE 3 TRAMPAS DE GRASA</t>
  </si>
  <si>
    <t> RECICLADORA INDUSTRI AL DE ACUMULADORES  Concepto del Pago: 1500003414</t>
  </si>
  <si>
    <t>VOPAK MEXICO SA DE CV  Concepto del Pago: PNUM2101262839 4464 4465 PNUM2</t>
  </si>
  <si>
    <t>DEPOSITO HERSMEX</t>
  </si>
  <si>
    <t>DEPOSITO CHEQUE RECICLAJE Y DESTILADOS DE MONTERREY</t>
  </si>
  <si>
    <t>F4679</t>
  </si>
  <si>
    <t>F4662-F4675</t>
  </si>
  <si>
    <t>F4503</t>
  </si>
  <si>
    <t>F4472</t>
  </si>
  <si>
    <t>F4554</t>
  </si>
  <si>
    <t>F4309</t>
  </si>
  <si>
    <t>JUAN CARLOS</t>
  </si>
  <si>
    <t>Compra - Disposicion por POS en HOTEL HAMPTON INN S</t>
  </si>
  <si>
    <t>Compra - Disposicion por POS en 5161020002057257 TAR AEROLINEAS</t>
  </si>
  <si>
    <t>GASOLINERA LAS PALMAS SA DE   Liquidacion de factura</t>
  </si>
  <si>
    <t>PROFESIONALIZA MIX SC   Concepto del Pago: F2028</t>
  </si>
  <si>
    <t>MAR MAR EFRAIN  Concepto del Pago: 1 DE 12</t>
  </si>
  <si>
    <t> EMMANUEL CAZARES VIDAL  Concepto del Pago: F 583 AGTO</t>
  </si>
  <si>
    <t>Compra - Disposicion por POS en EQ COM SELLOS CAPITAL</t>
  </si>
  <si>
    <t>Compra - Disposicion por POS en ARMANDO LOZANO PAULIN</t>
  </si>
  <si>
    <t>Compra - Disposicion por POS en SEG INDUSTRIAL REYNA</t>
  </si>
  <si>
    <t> SERV GASOLINEROS DE MEXICO SA   Concepto del Pago: 59114</t>
  </si>
  <si>
    <t>CENTRO LLANTERO RAGA SA DE CV   Concepto del Pago: F23347</t>
  </si>
  <si>
    <t>JEIMYS SA DE CV   Concepto del Pago: LIQUIDACION DE FACTURA</t>
  </si>
  <si>
    <t>TESOFE INGRESOS FEDERALES RECAUDADOS  Pago de impuestos RFC</t>
  </si>
  <si>
    <t>Compra - Disposicion por POS en CENTRAL MANGUERAS ACC</t>
  </si>
  <si>
    <t>Compra - Disposicion por POS en 5161020002592329 LA LATINO SEG ECOM</t>
  </si>
  <si>
    <t>GRAFTECH MEXICO SA DE CV  Concepto del Pago: GRAFTECH MEXICO SA DE CV Payment</t>
  </si>
  <si>
    <t>RAGASA INDUSTRIAS SA DE CV   Concepto del Pago: 164352</t>
  </si>
  <si>
    <t>VALVULAS DE CALIDAD DE MONTERREY SA DE C  Concepto del Pago: PAGO FACTURAS VACAMSA</t>
  </si>
  <si>
    <t>PROYECTOS ESTRUCTURALES HALCON  Concepto del Pago: F4741</t>
  </si>
  <si>
    <t>CONSTRUCTORA INVERMEX SA DE CV  Concepto del Pago: TRASPASO A BAJIO INVERMEX</t>
  </si>
  <si>
    <t>CLAUSETS EST SA DE CV  Concepto del Pago: LIQUIDACION DE FACTURA</t>
  </si>
  <si>
    <t>SOSA MONTERO IGNACIO  Concepto del Pago: LIQUIDACION DE FACT</t>
  </si>
  <si>
    <t>Compra - Disposicion por POS en MALDONADO PARTES Y S</t>
  </si>
  <si>
    <t>GUILLERMO GUTIERREZ AGUIRRE  Concepto del Pago: pago</t>
  </si>
  <si>
    <t>GALVAN DOMINGO  Concepto del Pago: F3860</t>
  </si>
  <si>
    <t xml:space="preserve">TESOFE INGRESOS FEDERALES RECAUDADOS  Pago de impuestos RFC </t>
  </si>
  <si>
    <t>SERV GASOLINEROS DE MEXICO SA   Concepto del Pago: 59114</t>
  </si>
  <si>
    <t> TERRA4 CONST. Y SUMINISTROS SA   Concepto del Pago: LIQUIDACION DE FACTURA</t>
  </si>
  <si>
    <t>GM FINANCIAL DE MEXICO SA DE CV  Retiro por domiciliacion</t>
  </si>
  <si>
    <t>F4020-F4594</t>
  </si>
  <si>
    <t>F4590</t>
  </si>
  <si>
    <t>F4623-F4624</t>
  </si>
  <si>
    <t>F4622-F4655</t>
  </si>
  <si>
    <t>F4675</t>
  </si>
  <si>
    <t> BALDEMAR GARCIA TRUJILLO    Concepto del Pago: F 553</t>
  </si>
  <si>
    <t>GASOLINERA LAS PALMAS SA DE CV  Concepto del Pago: LIQUIDACION DE FACTURA</t>
  </si>
  <si>
    <t>VW Leasing   Retiro por domiciliacion</t>
  </si>
  <si>
    <t>GALVAN DOMINGO  Concepto del Pago: F3670</t>
  </si>
  <si>
    <t>GALVAN DOMINGO  Concepto del Pago: F3751</t>
  </si>
  <si>
    <t>ABASTECEDORA DE OFICINAS SA CV  Concepto del Pago: 4065132</t>
  </si>
  <si>
    <t>OPERADORA DE RELLENOS SANITARI   Concepto del Pago: F10931 F 10940</t>
  </si>
  <si>
    <t>RUIZ ALBA JORGE  Concepto del Pago: F346</t>
  </si>
  <si>
    <t>JG FERRETERA SA DE CV   Concepto del Pago: F40114 F40124 F40153 F40357</t>
  </si>
  <si>
    <t>TORRES ZUIGA ALMA DELIA  Concepto del Pago: F1518</t>
  </si>
  <si>
    <t>SERVICIOS DE AGUA Y DRENAJE DE  Concepto del Pago: NIS 6059770</t>
  </si>
  <si>
    <t>JEIMYS SA DE CV  Concepto del Pago: LIQUIDACION DE FACTURA</t>
  </si>
  <si>
    <t>F4465</t>
  </si>
  <si>
    <t>TRASPASO A CUENTA DE INVERMEX</t>
  </si>
  <si>
    <t>COBRO AUTOMATICO RECIBO</t>
  </si>
  <si>
    <t xml:space="preserve"> PAGO DE NOMINA/IN</t>
  </si>
  <si>
    <t xml:space="preserve"> PAGO VIDA CREDITO PYME</t>
  </si>
  <si>
    <t>SERV BANCA INTERNET/SERV BCA INTERN</t>
  </si>
  <si>
    <t>SERV BANCA INTERNET/OPS SERV BCA IN</t>
  </si>
  <si>
    <t>IVA COM SERV BCA INTERNET/IVA COM SERV BC</t>
  </si>
  <si>
    <t>PAGO CUENTA DE TERCERO / PRESTAMO</t>
  </si>
  <si>
    <t>PAGO DE NOMINA/IN</t>
  </si>
  <si>
    <t>PAGO CUENTA DE TERCERO / PRESTAMO GRAL</t>
  </si>
  <si>
    <t>PAGO CUENTA DE TERCERO / PRUEBA DE NOMINA</t>
  </si>
  <si>
    <t>PAGO CUENTA DE TERCERO / LIQUIDACION DE FAC</t>
  </si>
  <si>
    <t>PAGO CUENTA DE TERCERO / PRESTAMO DE NOMINA</t>
  </si>
  <si>
    <t>PAGO CUENTA DE TERCERO / ANTICIPO</t>
  </si>
  <si>
    <t>PAGO CUENTA DE TERCERO /NOMINA 30 SEP</t>
  </si>
  <si>
    <t>F4696</t>
  </si>
  <si>
    <t>DEPOSITO AGRONUTRIENTES / FAC 4696</t>
  </si>
  <si>
    <t>PAGO TRAN SPEI</t>
  </si>
  <si>
    <t>TRASPASO A BAJIO INVERMEX REF 0000000</t>
  </si>
  <si>
    <t>CONSTRUCTORA INVERMEX 002580427000320056</t>
  </si>
  <si>
    <t>F4445-F4529</t>
  </si>
  <si>
    <t>228 / CALIDAD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</si>
</sst>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rgb="FF7C547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1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0" fontId="26" fillId="43" borderId="40" xfId="0" applyFont="1" applyFill="1" applyBorder="1" applyAlignment="1">
      <alignment horizontal="center" vertical="center" wrapText="1"/>
    </xf>
    <xf numFmtId="0" fontId="26" fillId="43" borderId="40" xfId="0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 wrapText="1"/>
    </xf>
    <xf numFmtId="17" fontId="26" fillId="0" borderId="40" xfId="0" applyNumberFormat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wrapText="1"/>
    </xf>
    <xf numFmtId="0" fontId="0" fillId="0" borderId="36" xfId="0" applyFont="1" applyFill="1" applyBorder="1" applyAlignment="1">
      <alignment horizontal="left" vertical="center" wrapText="1"/>
    </xf>
    <xf numFmtId="4" fontId="26" fillId="44" borderId="40" xfId="1" applyNumberFormat="1" applyFont="1" applyFill="1" applyBorder="1" applyAlignment="1">
      <alignment horizontal="right" vertical="center" wrapText="1"/>
    </xf>
    <xf numFmtId="0" fontId="0" fillId="45" borderId="36" xfId="0" applyFont="1" applyFill="1" applyBorder="1" applyAlignment="1">
      <alignment horizontal="left" vertical="center" wrapText="1"/>
    </xf>
    <xf numFmtId="0" fontId="0" fillId="45" borderId="37" xfId="0" applyFill="1" applyBorder="1" applyAlignment="1">
      <alignment horizontal="center" vertical="center"/>
    </xf>
    <xf numFmtId="0" fontId="0" fillId="45" borderId="10" xfId="0" applyFont="1" applyFill="1" applyBorder="1" applyAlignment="1">
      <alignment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0" fillId="45" borderId="36" xfId="0" applyFill="1" applyBorder="1" applyAlignment="1">
      <alignment horizontal="left" vertical="center" wrapText="1"/>
    </xf>
    <xf numFmtId="0" fontId="0" fillId="46" borderId="36" xfId="0" applyFill="1" applyBorder="1" applyAlignment="1">
      <alignment horizontal="left" vertical="center" wrapText="1"/>
    </xf>
    <xf numFmtId="0" fontId="0" fillId="46" borderId="37" xfId="0" applyFill="1" applyBorder="1" applyAlignment="1">
      <alignment horizontal="center" vertical="center"/>
    </xf>
    <xf numFmtId="0" fontId="0" fillId="46" borderId="36" xfId="0" applyFont="1" applyFill="1" applyBorder="1" applyAlignment="1">
      <alignment horizontal="left" vertical="center" wrapText="1"/>
    </xf>
    <xf numFmtId="0" fontId="28" fillId="48" borderId="40" xfId="0" applyFont="1" applyFill="1" applyBorder="1" applyAlignment="1">
      <alignment horizontal="center" vertical="center" wrapText="1"/>
    </xf>
    <xf numFmtId="14" fontId="28" fillId="48" borderId="41" xfId="0" applyNumberFormat="1" applyFont="1" applyFill="1" applyBorder="1" applyAlignment="1">
      <alignment horizontal="center" vertical="center" wrapText="1"/>
    </xf>
    <xf numFmtId="0" fontId="0" fillId="47" borderId="36" xfId="0" applyFill="1" applyBorder="1" applyAlignment="1">
      <alignment horizontal="left" vertical="center" wrapText="1"/>
    </xf>
    <xf numFmtId="0" fontId="0" fillId="47" borderId="37" xfId="0" applyFill="1" applyBorder="1" applyAlignment="1">
      <alignment horizontal="center" vertical="center"/>
    </xf>
    <xf numFmtId="0" fontId="0" fillId="48" borderId="10" xfId="0" applyFont="1" applyFill="1" applyBorder="1" applyAlignment="1">
      <alignment vertical="center" wrapText="1"/>
    </xf>
    <xf numFmtId="16" fontId="16" fillId="48" borderId="11" xfId="0" applyNumberFormat="1" applyFont="1" applyFill="1" applyBorder="1" applyAlignment="1">
      <alignment horizontal="center" vertical="center"/>
    </xf>
    <xf numFmtId="0" fontId="0" fillId="33" borderId="36" xfId="0" applyFill="1" applyBorder="1" applyAlignment="1">
      <alignment horizontal="left" vertical="center" wrapText="1"/>
    </xf>
    <xf numFmtId="0" fontId="0" fillId="33" borderId="37" xfId="0" applyFill="1" applyBorder="1" applyAlignment="1">
      <alignment horizontal="center" vertical="center"/>
    </xf>
    <xf numFmtId="0" fontId="37" fillId="0" borderId="10" xfId="0" applyFont="1" applyFill="1" applyBorder="1" applyAlignment="1">
      <alignment vertical="center" wrapText="1"/>
    </xf>
    <xf numFmtId="0" fontId="28" fillId="46" borderId="40" xfId="0" applyFont="1" applyFill="1" applyBorder="1" applyAlignment="1">
      <alignment horizontal="center" vertical="center"/>
    </xf>
    <xf numFmtId="14" fontId="28" fillId="46" borderId="4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C10F9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zoomScale="110" zoomScaleNormal="110" workbookViewId="0">
      <pane ySplit="4" topLeftCell="A126" activePane="bottomLeft" state="frozenSplit"/>
      <selection pane="bottomLeft" activeCell="B142" sqref="B142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22" t="s">
        <v>34</v>
      </c>
      <c r="B1" s="222"/>
      <c r="C1" s="222"/>
      <c r="D1" s="222"/>
      <c r="E1" s="222"/>
      <c r="F1" s="222"/>
      <c r="G1" s="222"/>
      <c r="H1" s="222"/>
      <c r="I1" s="222"/>
    </row>
    <row r="2" spans="1:10" s="2" customFormat="1" x14ac:dyDescent="0.25">
      <c r="A2" s="223" t="s">
        <v>2</v>
      </c>
      <c r="B2" s="223"/>
      <c r="C2" s="223"/>
      <c r="D2" s="223"/>
      <c r="E2" s="223"/>
      <c r="F2" s="223"/>
      <c r="G2" s="223"/>
      <c r="H2" s="223"/>
      <c r="I2" s="223"/>
    </row>
    <row r="3" spans="1:10" s="2" customFormat="1" x14ac:dyDescent="0.25">
      <c r="A3" s="224" t="s">
        <v>44</v>
      </c>
      <c r="B3" s="224"/>
      <c r="C3" s="224"/>
      <c r="D3" s="224"/>
      <c r="E3" s="224"/>
      <c r="F3" s="224"/>
      <c r="G3" s="224"/>
      <c r="H3" s="224"/>
      <c r="I3" s="224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18829.95</v>
      </c>
      <c r="F5" s="94"/>
      <c r="G5" s="95"/>
      <c r="H5" s="96"/>
      <c r="I5" s="97"/>
      <c r="J5" s="98"/>
    </row>
    <row r="6" spans="1:10" x14ac:dyDescent="0.25">
      <c r="A6" s="111">
        <v>44805</v>
      </c>
      <c r="B6" s="102" t="s">
        <v>45</v>
      </c>
      <c r="C6" s="113">
        <v>4821.6000000000004</v>
      </c>
      <c r="D6" s="113">
        <v>0</v>
      </c>
      <c r="E6" s="112">
        <f>E5-C6+D6</f>
        <v>14008.35</v>
      </c>
      <c r="F6" s="114"/>
      <c r="G6" s="115"/>
      <c r="H6" s="116"/>
      <c r="I6" s="116"/>
      <c r="J6" s="163"/>
    </row>
    <row r="7" spans="1:10" x14ac:dyDescent="0.25">
      <c r="A7" s="111">
        <v>44805</v>
      </c>
      <c r="B7" s="102" t="s">
        <v>47</v>
      </c>
      <c r="C7" s="113">
        <v>4345.88</v>
      </c>
      <c r="D7" s="113">
        <v>0</v>
      </c>
      <c r="E7" s="100">
        <f t="shared" ref="E7:E33" si="0">E6-C7+D7</f>
        <v>9662.4700000000012</v>
      </c>
      <c r="F7" s="114"/>
      <c r="G7" s="115"/>
      <c r="H7" s="116"/>
      <c r="I7" s="116"/>
      <c r="J7" s="163"/>
    </row>
    <row r="8" spans="1:10" x14ac:dyDescent="0.25">
      <c r="A8" s="111">
        <v>44805</v>
      </c>
      <c r="B8" s="102" t="s">
        <v>48</v>
      </c>
      <c r="C8" s="113">
        <v>904.8</v>
      </c>
      <c r="D8" s="113">
        <v>0</v>
      </c>
      <c r="E8" s="112">
        <f t="shared" si="0"/>
        <v>8757.6700000000019</v>
      </c>
      <c r="F8" s="114"/>
      <c r="G8" s="115"/>
      <c r="H8" s="116"/>
      <c r="I8" s="116"/>
      <c r="J8" s="163"/>
    </row>
    <row r="9" spans="1:10" ht="30" x14ac:dyDescent="0.25">
      <c r="A9" s="111">
        <v>44805</v>
      </c>
      <c r="B9" s="203" t="s">
        <v>49</v>
      </c>
      <c r="C9" s="113">
        <v>0</v>
      </c>
      <c r="D9" s="194">
        <v>3775.8</v>
      </c>
      <c r="E9" s="100">
        <f t="shared" si="0"/>
        <v>12533.470000000001</v>
      </c>
      <c r="F9" s="114">
        <v>52</v>
      </c>
      <c r="G9" s="115">
        <v>44807</v>
      </c>
      <c r="H9" s="116">
        <v>2051</v>
      </c>
      <c r="I9" s="116" t="s">
        <v>64</v>
      </c>
      <c r="J9" s="204" t="s">
        <v>43</v>
      </c>
    </row>
    <row r="10" spans="1:10" ht="30" x14ac:dyDescent="0.25">
      <c r="A10" s="111">
        <v>44806</v>
      </c>
      <c r="B10" s="102" t="s">
        <v>40</v>
      </c>
      <c r="C10" s="113">
        <v>0</v>
      </c>
      <c r="D10" s="113">
        <v>100000</v>
      </c>
      <c r="E10" s="112">
        <f t="shared" si="0"/>
        <v>112533.47</v>
      </c>
      <c r="F10" s="114"/>
      <c r="G10" s="115"/>
      <c r="H10" s="116"/>
      <c r="I10" s="116"/>
      <c r="J10" s="163"/>
    </row>
    <row r="11" spans="1:10" x14ac:dyDescent="0.25">
      <c r="A11" s="111">
        <v>44806</v>
      </c>
      <c r="B11" s="102" t="s">
        <v>50</v>
      </c>
      <c r="C11" s="113">
        <v>27095.35</v>
      </c>
      <c r="D11" s="113">
        <v>0</v>
      </c>
      <c r="E11" s="100">
        <f t="shared" si="0"/>
        <v>85438.12</v>
      </c>
      <c r="F11" s="114"/>
      <c r="G11" s="115"/>
      <c r="H11" s="116"/>
      <c r="I11" s="116"/>
      <c r="J11" s="163"/>
    </row>
    <row r="12" spans="1:10" x14ac:dyDescent="0.25">
      <c r="A12" s="111">
        <v>44806</v>
      </c>
      <c r="B12" s="102" t="s">
        <v>51</v>
      </c>
      <c r="C12" s="113">
        <v>17400</v>
      </c>
      <c r="D12" s="113">
        <v>0</v>
      </c>
      <c r="E12" s="112">
        <f t="shared" si="0"/>
        <v>68038.12</v>
      </c>
      <c r="F12" s="114"/>
      <c r="G12" s="115"/>
      <c r="H12" s="116"/>
      <c r="I12" s="116"/>
      <c r="J12" s="163"/>
    </row>
    <row r="13" spans="1:10" x14ac:dyDescent="0.25">
      <c r="A13" s="111">
        <v>44806</v>
      </c>
      <c r="B13" s="102" t="s">
        <v>52</v>
      </c>
      <c r="C13" s="113">
        <v>40600</v>
      </c>
      <c r="D13" s="113">
        <v>0</v>
      </c>
      <c r="E13" s="100">
        <f t="shared" si="0"/>
        <v>27438.119999999995</v>
      </c>
      <c r="F13" s="114"/>
      <c r="G13" s="115"/>
      <c r="H13" s="116"/>
      <c r="I13" s="103"/>
      <c r="J13" s="163"/>
    </row>
    <row r="14" spans="1:10" x14ac:dyDescent="0.25">
      <c r="A14" s="111">
        <v>44806</v>
      </c>
      <c r="B14" s="207" t="s">
        <v>53</v>
      </c>
      <c r="C14" s="113">
        <v>0</v>
      </c>
      <c r="D14" s="194">
        <v>45240</v>
      </c>
      <c r="E14" s="112">
        <f t="shared" si="0"/>
        <v>72678.12</v>
      </c>
      <c r="F14" s="114">
        <v>88</v>
      </c>
      <c r="G14" s="115">
        <v>44807</v>
      </c>
      <c r="H14" s="116">
        <v>2052</v>
      </c>
      <c r="I14" s="116" t="s">
        <v>65</v>
      </c>
      <c r="J14" s="204" t="s">
        <v>43</v>
      </c>
    </row>
    <row r="15" spans="1:10" x14ac:dyDescent="0.25">
      <c r="A15" s="111">
        <v>44806</v>
      </c>
      <c r="B15" s="207" t="s">
        <v>54</v>
      </c>
      <c r="C15" s="113">
        <v>0</v>
      </c>
      <c r="D15" s="194">
        <v>15312</v>
      </c>
      <c r="E15" s="100">
        <f t="shared" si="0"/>
        <v>87990.12</v>
      </c>
      <c r="F15" s="114">
        <v>44</v>
      </c>
      <c r="G15" s="115">
        <v>44807</v>
      </c>
      <c r="H15" s="116">
        <v>2053</v>
      </c>
      <c r="I15" s="116" t="s">
        <v>66</v>
      </c>
      <c r="J15" s="204" t="s">
        <v>43</v>
      </c>
    </row>
    <row r="16" spans="1:10" x14ac:dyDescent="0.25">
      <c r="A16" s="111">
        <v>44806</v>
      </c>
      <c r="B16" s="208" t="s">
        <v>55</v>
      </c>
      <c r="C16" s="113">
        <v>0</v>
      </c>
      <c r="D16" s="194">
        <v>16356</v>
      </c>
      <c r="E16" s="112">
        <f t="shared" si="0"/>
        <v>104346.12</v>
      </c>
      <c r="F16" s="114">
        <v>307</v>
      </c>
      <c r="G16" s="115">
        <v>44807</v>
      </c>
      <c r="H16" s="116">
        <v>2054</v>
      </c>
      <c r="I16" s="116" t="s">
        <v>67</v>
      </c>
      <c r="J16" s="209" t="s">
        <v>42</v>
      </c>
    </row>
    <row r="17" spans="1:10" x14ac:dyDescent="0.25">
      <c r="A17" s="111">
        <v>44806</v>
      </c>
      <c r="B17" s="102" t="s">
        <v>56</v>
      </c>
      <c r="C17" s="113">
        <v>174</v>
      </c>
      <c r="D17" s="113">
        <v>0</v>
      </c>
      <c r="E17" s="100">
        <f t="shared" si="0"/>
        <v>104172.12</v>
      </c>
      <c r="F17" s="114"/>
      <c r="G17" s="115"/>
      <c r="H17" s="116"/>
      <c r="I17" s="116"/>
      <c r="J17" s="163"/>
    </row>
    <row r="18" spans="1:10" x14ac:dyDescent="0.25">
      <c r="A18" s="111">
        <v>44807</v>
      </c>
      <c r="B18" s="201" t="s">
        <v>68</v>
      </c>
      <c r="C18" s="113">
        <v>1801.8</v>
      </c>
      <c r="D18" s="113">
        <v>0</v>
      </c>
      <c r="E18" s="112">
        <f t="shared" si="0"/>
        <v>102370.31999999999</v>
      </c>
      <c r="F18" s="114"/>
      <c r="G18" s="115"/>
      <c r="H18" s="116"/>
      <c r="I18" s="116"/>
      <c r="J18" s="163"/>
    </row>
    <row r="19" spans="1:10" x14ac:dyDescent="0.25">
      <c r="A19" s="111">
        <v>44807</v>
      </c>
      <c r="B19" s="102" t="s">
        <v>69</v>
      </c>
      <c r="C19" s="113">
        <v>4671.51</v>
      </c>
      <c r="D19" s="113">
        <v>0</v>
      </c>
      <c r="E19" s="100">
        <f t="shared" si="0"/>
        <v>97698.81</v>
      </c>
      <c r="F19" s="114"/>
      <c r="G19" s="115"/>
      <c r="H19" s="116"/>
      <c r="I19" s="116"/>
      <c r="J19" s="163"/>
    </row>
    <row r="20" spans="1:10" x14ac:dyDescent="0.25">
      <c r="A20" s="111">
        <v>44809</v>
      </c>
      <c r="B20" s="207" t="s">
        <v>70</v>
      </c>
      <c r="C20" s="113">
        <v>0</v>
      </c>
      <c r="D20" s="194">
        <v>14848</v>
      </c>
      <c r="E20" s="112">
        <f t="shared" si="0"/>
        <v>112546.81</v>
      </c>
      <c r="F20" s="114">
        <v>313</v>
      </c>
      <c r="G20" s="115">
        <v>44809</v>
      </c>
      <c r="H20" s="116">
        <v>2055</v>
      </c>
      <c r="I20" s="116" t="s">
        <v>153</v>
      </c>
      <c r="J20" s="204" t="s">
        <v>43</v>
      </c>
    </row>
    <row r="21" spans="1:10" x14ac:dyDescent="0.25">
      <c r="A21" s="111">
        <v>44809</v>
      </c>
      <c r="B21" s="102" t="s">
        <v>71</v>
      </c>
      <c r="C21" s="113">
        <v>5546.64</v>
      </c>
      <c r="D21" s="113">
        <v>0</v>
      </c>
      <c r="E21" s="100">
        <f t="shared" si="0"/>
        <v>107000.17</v>
      </c>
      <c r="F21" s="114"/>
      <c r="G21" s="115"/>
      <c r="H21" s="116"/>
      <c r="I21" s="116"/>
      <c r="J21" s="163"/>
    </row>
    <row r="22" spans="1:10" x14ac:dyDescent="0.25">
      <c r="A22" s="111">
        <v>44809</v>
      </c>
      <c r="B22" s="102" t="s">
        <v>72</v>
      </c>
      <c r="C22" s="113">
        <v>2900</v>
      </c>
      <c r="D22" s="113">
        <v>0</v>
      </c>
      <c r="E22" s="112">
        <f t="shared" si="0"/>
        <v>104100.17</v>
      </c>
      <c r="F22" s="114"/>
      <c r="G22" s="115"/>
      <c r="H22" s="116"/>
      <c r="I22" s="116"/>
      <c r="J22" s="163"/>
    </row>
    <row r="23" spans="1:10" x14ac:dyDescent="0.25">
      <c r="A23" s="111">
        <v>44809</v>
      </c>
      <c r="B23" s="102" t="s">
        <v>73</v>
      </c>
      <c r="C23" s="113">
        <v>3139.66</v>
      </c>
      <c r="D23" s="113">
        <v>0</v>
      </c>
      <c r="E23" s="100">
        <f t="shared" si="0"/>
        <v>100960.51</v>
      </c>
      <c r="F23" s="114"/>
      <c r="G23" s="115"/>
      <c r="H23" s="116"/>
      <c r="I23" s="116"/>
      <c r="J23" s="163"/>
    </row>
    <row r="24" spans="1:10" x14ac:dyDescent="0.25">
      <c r="A24" s="111">
        <v>44809</v>
      </c>
      <c r="B24" s="201" t="s">
        <v>74</v>
      </c>
      <c r="C24" s="113">
        <v>6700</v>
      </c>
      <c r="D24" s="113">
        <v>0</v>
      </c>
      <c r="E24" s="112">
        <f t="shared" si="0"/>
        <v>94260.51</v>
      </c>
      <c r="F24" s="114"/>
      <c r="G24" s="115"/>
      <c r="H24" s="116"/>
      <c r="I24" s="116"/>
      <c r="J24" s="163"/>
    </row>
    <row r="25" spans="1:10" x14ac:dyDescent="0.25">
      <c r="A25" s="111">
        <v>44809</v>
      </c>
      <c r="B25" s="201" t="s">
        <v>75</v>
      </c>
      <c r="C25" s="113">
        <v>8700</v>
      </c>
      <c r="D25" s="113">
        <v>0</v>
      </c>
      <c r="E25" s="100">
        <f t="shared" si="0"/>
        <v>85560.51</v>
      </c>
      <c r="F25" s="114"/>
      <c r="G25" s="115"/>
      <c r="H25" s="116"/>
      <c r="I25" s="116"/>
      <c r="J25" s="163"/>
    </row>
    <row r="26" spans="1:10" x14ac:dyDescent="0.25">
      <c r="A26" s="111">
        <v>44809</v>
      </c>
      <c r="B26" s="203" t="s">
        <v>76</v>
      </c>
      <c r="C26" s="113">
        <v>0</v>
      </c>
      <c r="D26" s="194">
        <v>77952</v>
      </c>
      <c r="E26" s="112">
        <f>E25-C26+D26</f>
        <v>163512.51</v>
      </c>
      <c r="F26" s="114">
        <v>139</v>
      </c>
      <c r="G26" s="115">
        <v>44809</v>
      </c>
      <c r="H26" s="116">
        <v>2059</v>
      </c>
      <c r="I26" s="103" t="s">
        <v>154</v>
      </c>
      <c r="J26" s="204" t="s">
        <v>43</v>
      </c>
    </row>
    <row r="27" spans="1:10" s="117" customFormat="1" x14ac:dyDescent="0.25">
      <c r="A27" s="111">
        <v>44809</v>
      </c>
      <c r="B27" s="102" t="s">
        <v>77</v>
      </c>
      <c r="C27" s="113">
        <v>50000</v>
      </c>
      <c r="D27" s="113">
        <v>0</v>
      </c>
      <c r="E27" s="100">
        <f>E26-C27+D27</f>
        <v>113512.51000000001</v>
      </c>
      <c r="F27" s="114"/>
      <c r="G27" s="115"/>
      <c r="H27" s="116"/>
      <c r="I27" s="116"/>
      <c r="J27" s="163"/>
    </row>
    <row r="28" spans="1:10" s="117" customFormat="1" x14ac:dyDescent="0.25">
      <c r="A28" s="111">
        <v>44809</v>
      </c>
      <c r="B28" s="102" t="s">
        <v>78</v>
      </c>
      <c r="C28" s="113">
        <v>21000</v>
      </c>
      <c r="D28" s="113">
        <v>0</v>
      </c>
      <c r="E28" s="100">
        <f>E27-C28+D28</f>
        <v>92512.510000000009</v>
      </c>
      <c r="F28" s="114"/>
      <c r="G28" s="115"/>
      <c r="H28" s="116"/>
      <c r="I28" s="116"/>
      <c r="J28" s="163"/>
    </row>
    <row r="29" spans="1:10" x14ac:dyDescent="0.25">
      <c r="A29" s="111">
        <v>44810</v>
      </c>
      <c r="B29" s="201" t="s">
        <v>79</v>
      </c>
      <c r="C29" s="113">
        <v>3480</v>
      </c>
      <c r="D29" s="113">
        <v>0</v>
      </c>
      <c r="E29" s="112">
        <f t="shared" si="0"/>
        <v>89032.510000000009</v>
      </c>
      <c r="F29" s="114"/>
      <c r="G29" s="115"/>
      <c r="H29" s="116"/>
      <c r="I29" s="116"/>
      <c r="J29" s="163"/>
    </row>
    <row r="30" spans="1:10" x14ac:dyDescent="0.25">
      <c r="A30" s="111">
        <v>44810</v>
      </c>
      <c r="B30" s="201" t="s">
        <v>80</v>
      </c>
      <c r="C30" s="113">
        <v>13935.07</v>
      </c>
      <c r="D30" s="113">
        <v>0</v>
      </c>
      <c r="E30" s="100">
        <f t="shared" si="0"/>
        <v>75097.440000000002</v>
      </c>
      <c r="F30" s="114"/>
      <c r="G30" s="115"/>
      <c r="H30" s="116"/>
      <c r="I30" s="103"/>
      <c r="J30" s="163"/>
    </row>
    <row r="31" spans="1:10" x14ac:dyDescent="0.25">
      <c r="A31" s="111">
        <v>44811</v>
      </c>
      <c r="B31" s="102" t="s">
        <v>81</v>
      </c>
      <c r="C31" s="113">
        <v>810</v>
      </c>
      <c r="D31" s="113">
        <v>0</v>
      </c>
      <c r="E31" s="112">
        <f t="shared" si="0"/>
        <v>74287.44</v>
      </c>
      <c r="F31" s="114"/>
      <c r="G31" s="115"/>
      <c r="H31" s="116"/>
      <c r="I31" s="116"/>
      <c r="J31" s="163"/>
    </row>
    <row r="32" spans="1:10" x14ac:dyDescent="0.25">
      <c r="A32" s="111">
        <v>44811</v>
      </c>
      <c r="B32" s="208" t="s">
        <v>82</v>
      </c>
      <c r="C32" s="113">
        <v>0</v>
      </c>
      <c r="D32" s="194">
        <v>36540</v>
      </c>
      <c r="E32" s="100">
        <f t="shared" si="0"/>
        <v>110827.44</v>
      </c>
      <c r="F32" s="114">
        <v>307</v>
      </c>
      <c r="G32" s="115">
        <v>44811</v>
      </c>
      <c r="H32" s="116">
        <v>2060</v>
      </c>
      <c r="I32" s="116" t="s">
        <v>155</v>
      </c>
      <c r="J32" s="209" t="s">
        <v>42</v>
      </c>
    </row>
    <row r="33" spans="1:10" x14ac:dyDescent="0.25">
      <c r="A33" s="111">
        <v>44811</v>
      </c>
      <c r="B33" s="208" t="s">
        <v>82</v>
      </c>
      <c r="C33" s="113">
        <v>0</v>
      </c>
      <c r="D33" s="194">
        <v>6264</v>
      </c>
      <c r="E33" s="112">
        <f t="shared" si="0"/>
        <v>117091.44</v>
      </c>
      <c r="F33" s="114">
        <v>307</v>
      </c>
      <c r="G33" s="115">
        <v>44811</v>
      </c>
      <c r="H33" s="116">
        <v>2061</v>
      </c>
      <c r="I33" s="116" t="s">
        <v>156</v>
      </c>
      <c r="J33" s="209" t="s">
        <v>42</v>
      </c>
    </row>
    <row r="34" spans="1:10" x14ac:dyDescent="0.25">
      <c r="A34" s="111">
        <v>44811</v>
      </c>
      <c r="B34" s="201" t="s">
        <v>77</v>
      </c>
      <c r="C34" s="113">
        <v>35416.61</v>
      </c>
      <c r="D34" s="113">
        <v>0</v>
      </c>
      <c r="E34" s="100">
        <f t="shared" ref="E34:E97" si="1">E33-C34+D34</f>
        <v>81674.83</v>
      </c>
      <c r="F34" s="114"/>
      <c r="G34" s="115"/>
      <c r="H34" s="116"/>
      <c r="I34" s="103"/>
      <c r="J34" s="163"/>
    </row>
    <row r="35" spans="1:10" x14ac:dyDescent="0.25">
      <c r="A35" s="111">
        <v>44811</v>
      </c>
      <c r="B35" s="102" t="s">
        <v>83</v>
      </c>
      <c r="C35" s="113">
        <v>0</v>
      </c>
      <c r="D35" s="194">
        <v>116000</v>
      </c>
      <c r="E35" s="112">
        <f t="shared" si="1"/>
        <v>197674.83000000002</v>
      </c>
      <c r="F35" s="114">
        <v>322</v>
      </c>
      <c r="G35" s="115">
        <v>44811</v>
      </c>
      <c r="H35" s="116" t="s">
        <v>159</v>
      </c>
      <c r="I35" s="116" t="s">
        <v>157</v>
      </c>
      <c r="J35" s="163" t="s">
        <v>158</v>
      </c>
    </row>
    <row r="36" spans="1:10" x14ac:dyDescent="0.25">
      <c r="A36" s="111">
        <v>44812</v>
      </c>
      <c r="B36" s="102" t="s">
        <v>84</v>
      </c>
      <c r="C36" s="113">
        <v>9611.76</v>
      </c>
      <c r="D36" s="113">
        <v>0</v>
      </c>
      <c r="E36" s="100">
        <f t="shared" si="1"/>
        <v>188063.07</v>
      </c>
      <c r="F36" s="114"/>
      <c r="G36" s="115"/>
      <c r="H36" s="116"/>
      <c r="I36" s="103"/>
      <c r="J36" s="163"/>
    </row>
    <row r="37" spans="1:10" ht="30" x14ac:dyDescent="0.25">
      <c r="A37" s="111">
        <v>44812</v>
      </c>
      <c r="B37" s="208" t="s">
        <v>85</v>
      </c>
      <c r="C37" s="113">
        <v>0</v>
      </c>
      <c r="D37" s="194">
        <v>55680</v>
      </c>
      <c r="E37" s="112">
        <f t="shared" si="1"/>
        <v>243743.07</v>
      </c>
      <c r="F37" s="114">
        <v>299</v>
      </c>
      <c r="G37" s="115">
        <v>44812</v>
      </c>
      <c r="H37" s="116">
        <v>2064</v>
      </c>
      <c r="I37" s="116" t="s">
        <v>160</v>
      </c>
      <c r="J37" s="209" t="s">
        <v>42</v>
      </c>
    </row>
    <row r="38" spans="1:10" x14ac:dyDescent="0.25">
      <c r="A38" s="111">
        <v>44812</v>
      </c>
      <c r="B38" s="102" t="s">
        <v>86</v>
      </c>
      <c r="C38" s="113">
        <v>92015.360000000001</v>
      </c>
      <c r="D38" s="113">
        <v>0</v>
      </c>
      <c r="E38" s="100">
        <f t="shared" si="1"/>
        <v>151727.71000000002</v>
      </c>
      <c r="F38" s="114"/>
      <c r="G38" s="115"/>
      <c r="H38" s="116"/>
      <c r="I38" s="116"/>
      <c r="J38" s="163"/>
    </row>
    <row r="39" spans="1:10" ht="30" x14ac:dyDescent="0.25">
      <c r="A39" s="111">
        <v>44813</v>
      </c>
      <c r="B39" s="207" t="s">
        <v>87</v>
      </c>
      <c r="C39" s="113">
        <v>0</v>
      </c>
      <c r="D39" s="194">
        <v>3471.3</v>
      </c>
      <c r="E39" s="112">
        <f t="shared" si="1"/>
        <v>155199.01</v>
      </c>
      <c r="F39" s="114">
        <v>103</v>
      </c>
      <c r="G39" s="115">
        <v>44813</v>
      </c>
      <c r="H39" s="116">
        <v>2065</v>
      </c>
      <c r="I39" s="116" t="s">
        <v>161</v>
      </c>
      <c r="J39" s="204" t="s">
        <v>43</v>
      </c>
    </row>
    <row r="40" spans="1:10" x14ac:dyDescent="0.25">
      <c r="A40" s="111">
        <v>44813</v>
      </c>
      <c r="B40" s="102" t="s">
        <v>88</v>
      </c>
      <c r="C40" s="113">
        <v>5710.7</v>
      </c>
      <c r="D40" s="113">
        <v>0</v>
      </c>
      <c r="E40" s="100">
        <f t="shared" si="1"/>
        <v>149488.31</v>
      </c>
      <c r="F40" s="114"/>
      <c r="G40" s="115"/>
      <c r="H40" s="116"/>
      <c r="I40" s="103"/>
      <c r="J40" s="163"/>
    </row>
    <row r="41" spans="1:10" x14ac:dyDescent="0.25">
      <c r="A41" s="111">
        <v>44813</v>
      </c>
      <c r="B41" s="102" t="s">
        <v>89</v>
      </c>
      <c r="C41" s="113">
        <v>1743.18</v>
      </c>
      <c r="D41" s="113">
        <v>0</v>
      </c>
      <c r="E41" s="112">
        <f t="shared" si="1"/>
        <v>147745.13</v>
      </c>
      <c r="F41" s="114"/>
      <c r="G41" s="115"/>
      <c r="H41" s="116"/>
      <c r="I41" s="103"/>
      <c r="J41" s="163"/>
    </row>
    <row r="42" spans="1:10" x14ac:dyDescent="0.25">
      <c r="A42" s="111">
        <v>44813</v>
      </c>
      <c r="B42" s="102" t="s">
        <v>88</v>
      </c>
      <c r="C42" s="113">
        <v>3481.68</v>
      </c>
      <c r="D42" s="113">
        <v>0</v>
      </c>
      <c r="E42" s="100">
        <f t="shared" si="1"/>
        <v>144263.45000000001</v>
      </c>
      <c r="F42" s="114"/>
      <c r="G42" s="115"/>
      <c r="H42" s="116"/>
      <c r="I42" s="103"/>
      <c r="J42" s="163"/>
    </row>
    <row r="43" spans="1:10" x14ac:dyDescent="0.25">
      <c r="A43" s="111">
        <v>44813</v>
      </c>
      <c r="B43" s="102" t="s">
        <v>88</v>
      </c>
      <c r="C43" s="113">
        <v>7528.49</v>
      </c>
      <c r="D43" s="113">
        <v>0</v>
      </c>
      <c r="E43" s="112">
        <f t="shared" si="1"/>
        <v>136734.96000000002</v>
      </c>
      <c r="F43" s="114"/>
      <c r="G43" s="115"/>
      <c r="H43" s="116"/>
      <c r="I43" s="103"/>
      <c r="J43" s="163"/>
    </row>
    <row r="44" spans="1:10" x14ac:dyDescent="0.25">
      <c r="A44" s="111">
        <v>44813</v>
      </c>
      <c r="B44" s="102" t="s">
        <v>90</v>
      </c>
      <c r="C44" s="113">
        <v>58000</v>
      </c>
      <c r="D44" s="113">
        <v>0</v>
      </c>
      <c r="E44" s="100">
        <f t="shared" si="1"/>
        <v>78734.960000000021</v>
      </c>
      <c r="F44" s="114"/>
      <c r="G44" s="115"/>
      <c r="H44" s="116"/>
      <c r="I44" s="103"/>
      <c r="J44" s="163"/>
    </row>
    <row r="45" spans="1:10" ht="105" x14ac:dyDescent="0.25">
      <c r="A45" s="111">
        <v>44813</v>
      </c>
      <c r="B45" s="203" t="s">
        <v>91</v>
      </c>
      <c r="C45" s="113">
        <v>0</v>
      </c>
      <c r="D45" s="194">
        <v>77952</v>
      </c>
      <c r="E45" s="112">
        <f t="shared" si="1"/>
        <v>156686.96000000002</v>
      </c>
      <c r="F45" s="114">
        <v>64</v>
      </c>
      <c r="G45" s="115">
        <v>44813</v>
      </c>
      <c r="H45" s="116">
        <v>2074</v>
      </c>
      <c r="I45" s="103" t="s">
        <v>198</v>
      </c>
      <c r="J45" s="204" t="s">
        <v>43</v>
      </c>
    </row>
    <row r="46" spans="1:10" ht="30" x14ac:dyDescent="0.25">
      <c r="A46" s="111">
        <v>44813</v>
      </c>
      <c r="B46" s="207" t="s">
        <v>92</v>
      </c>
      <c r="C46" s="113">
        <v>0</v>
      </c>
      <c r="D46" s="194">
        <v>88160</v>
      </c>
      <c r="E46" s="100">
        <f>E45-C46+D46</f>
        <v>244846.96000000002</v>
      </c>
      <c r="F46" s="114">
        <v>85</v>
      </c>
      <c r="G46" s="115">
        <v>44813</v>
      </c>
      <c r="H46" s="116">
        <v>2075</v>
      </c>
      <c r="I46" s="103" t="s">
        <v>162</v>
      </c>
      <c r="J46" s="204" t="s">
        <v>43</v>
      </c>
    </row>
    <row r="47" spans="1:10" ht="30" x14ac:dyDescent="0.25">
      <c r="A47" s="111">
        <v>44813</v>
      </c>
      <c r="B47" s="207" t="s">
        <v>93</v>
      </c>
      <c r="C47" s="113">
        <v>0</v>
      </c>
      <c r="D47" s="194">
        <v>3480</v>
      </c>
      <c r="E47" s="112">
        <f t="shared" si="1"/>
        <v>248326.96000000002</v>
      </c>
      <c r="F47" s="114">
        <v>126</v>
      </c>
      <c r="G47" s="115">
        <v>44813</v>
      </c>
      <c r="H47" s="116">
        <v>2076</v>
      </c>
      <c r="I47" s="103" t="s">
        <v>163</v>
      </c>
      <c r="J47" s="204" t="s">
        <v>43</v>
      </c>
    </row>
    <row r="48" spans="1:10" x14ac:dyDescent="0.25">
      <c r="A48" s="111">
        <v>44813</v>
      </c>
      <c r="B48" s="201" t="s">
        <v>94</v>
      </c>
      <c r="C48" s="113">
        <v>29000</v>
      </c>
      <c r="D48" s="113">
        <v>0</v>
      </c>
      <c r="E48" s="100">
        <f t="shared" si="1"/>
        <v>219326.96000000002</v>
      </c>
      <c r="F48" s="114"/>
      <c r="G48" s="115"/>
      <c r="H48" s="116"/>
      <c r="I48" s="103"/>
      <c r="J48" s="163"/>
    </row>
    <row r="49" spans="1:10" x14ac:dyDescent="0.25">
      <c r="A49" s="111">
        <v>44814</v>
      </c>
      <c r="B49" s="102" t="s">
        <v>88</v>
      </c>
      <c r="C49" s="113">
        <v>7780.1</v>
      </c>
      <c r="D49" s="113">
        <v>0</v>
      </c>
      <c r="E49" s="112">
        <f t="shared" si="1"/>
        <v>211546.86000000002</v>
      </c>
      <c r="F49" s="114"/>
      <c r="G49" s="115"/>
      <c r="H49" s="116"/>
      <c r="I49" s="103"/>
      <c r="J49" s="163"/>
    </row>
    <row r="50" spans="1:10" x14ac:dyDescent="0.25">
      <c r="A50" s="111">
        <v>44814</v>
      </c>
      <c r="B50" s="102" t="s">
        <v>88</v>
      </c>
      <c r="C50" s="113">
        <v>6976.45</v>
      </c>
      <c r="D50" s="113">
        <v>0</v>
      </c>
      <c r="E50" s="100">
        <f t="shared" si="1"/>
        <v>204570.41</v>
      </c>
      <c r="F50" s="114"/>
      <c r="G50" s="115"/>
      <c r="H50" s="116"/>
      <c r="I50" s="103"/>
      <c r="J50" s="163"/>
    </row>
    <row r="51" spans="1:10" x14ac:dyDescent="0.25">
      <c r="A51" s="111">
        <v>44814</v>
      </c>
      <c r="B51" s="102" t="s">
        <v>88</v>
      </c>
      <c r="C51" s="113">
        <v>6780.4</v>
      </c>
      <c r="D51" s="113">
        <v>0</v>
      </c>
      <c r="E51" s="112">
        <f t="shared" si="1"/>
        <v>197790.01</v>
      </c>
      <c r="F51" s="114"/>
      <c r="G51" s="115"/>
      <c r="H51" s="116"/>
      <c r="I51" s="103"/>
      <c r="J51" s="163"/>
    </row>
    <row r="52" spans="1:10" x14ac:dyDescent="0.25">
      <c r="A52" s="111">
        <v>44816</v>
      </c>
      <c r="B52" s="102" t="s">
        <v>95</v>
      </c>
      <c r="C52" s="113">
        <v>695</v>
      </c>
      <c r="D52" s="113">
        <v>0</v>
      </c>
      <c r="E52" s="100">
        <f t="shared" si="1"/>
        <v>197095.01</v>
      </c>
      <c r="F52" s="114"/>
      <c r="G52" s="115"/>
      <c r="H52" s="116"/>
      <c r="I52" s="103"/>
      <c r="J52" s="163"/>
    </row>
    <row r="53" spans="1:10" x14ac:dyDescent="0.25">
      <c r="A53" s="111">
        <v>44816</v>
      </c>
      <c r="B53" s="102" t="s">
        <v>96</v>
      </c>
      <c r="C53" s="113">
        <v>15736</v>
      </c>
      <c r="D53" s="113">
        <v>0</v>
      </c>
      <c r="E53" s="112">
        <f t="shared" si="1"/>
        <v>181359.01</v>
      </c>
      <c r="F53" s="114"/>
      <c r="G53" s="115"/>
      <c r="H53" s="116"/>
      <c r="I53" s="103"/>
      <c r="J53" s="163"/>
    </row>
    <row r="54" spans="1:10" x14ac:dyDescent="0.25">
      <c r="A54" s="111">
        <v>44816</v>
      </c>
      <c r="B54" s="102" t="s">
        <v>97</v>
      </c>
      <c r="C54" s="113">
        <v>3000</v>
      </c>
      <c r="D54" s="113">
        <v>0</v>
      </c>
      <c r="E54" s="100">
        <f t="shared" si="1"/>
        <v>178359.01</v>
      </c>
      <c r="F54" s="114"/>
      <c r="G54" s="115"/>
      <c r="H54" s="116"/>
      <c r="I54" s="103"/>
      <c r="J54" s="163"/>
    </row>
    <row r="55" spans="1:10" x14ac:dyDescent="0.25">
      <c r="A55" s="111">
        <v>44816</v>
      </c>
      <c r="B55" s="201" t="s">
        <v>98</v>
      </c>
      <c r="C55" s="113">
        <v>2900</v>
      </c>
      <c r="D55" s="113">
        <v>0</v>
      </c>
      <c r="E55" s="112">
        <f t="shared" si="1"/>
        <v>175459.01</v>
      </c>
      <c r="F55" s="114"/>
      <c r="G55" s="115"/>
      <c r="H55" s="116"/>
      <c r="I55" s="103"/>
      <c r="J55" s="163"/>
    </row>
    <row r="56" spans="1:10" x14ac:dyDescent="0.25">
      <c r="A56" s="111">
        <v>44816</v>
      </c>
      <c r="B56" s="102" t="s">
        <v>99</v>
      </c>
      <c r="C56" s="113">
        <v>5294</v>
      </c>
      <c r="D56" s="113">
        <v>0</v>
      </c>
      <c r="E56" s="100">
        <f t="shared" si="1"/>
        <v>170165.01</v>
      </c>
      <c r="F56" s="114"/>
      <c r="G56" s="115"/>
      <c r="H56" s="116"/>
      <c r="I56" s="103"/>
      <c r="J56" s="163"/>
    </row>
    <row r="57" spans="1:10" x14ac:dyDescent="0.25">
      <c r="A57" s="111">
        <v>44817</v>
      </c>
      <c r="B57" s="102" t="s">
        <v>100</v>
      </c>
      <c r="C57" s="113">
        <v>9413.57</v>
      </c>
      <c r="D57" s="113">
        <v>0</v>
      </c>
      <c r="E57" s="112">
        <f t="shared" si="1"/>
        <v>160751.44</v>
      </c>
      <c r="F57" s="114"/>
      <c r="G57" s="115"/>
      <c r="H57" s="116"/>
      <c r="I57" s="103"/>
      <c r="J57" s="163"/>
    </row>
    <row r="58" spans="1:10" x14ac:dyDescent="0.25">
      <c r="A58" s="111">
        <v>44817</v>
      </c>
      <c r="B58" s="102" t="s">
        <v>101</v>
      </c>
      <c r="C58" s="113">
        <v>2510</v>
      </c>
      <c r="D58" s="113">
        <v>0</v>
      </c>
      <c r="E58" s="100">
        <f t="shared" si="1"/>
        <v>158241.44</v>
      </c>
      <c r="F58" s="114"/>
      <c r="G58" s="115"/>
      <c r="H58" s="116"/>
      <c r="I58" s="103"/>
      <c r="J58" s="163"/>
    </row>
    <row r="59" spans="1:10" ht="30" x14ac:dyDescent="0.25">
      <c r="A59" s="111">
        <v>44817</v>
      </c>
      <c r="B59" s="210" t="s">
        <v>85</v>
      </c>
      <c r="C59" s="113">
        <v>0</v>
      </c>
      <c r="D59" s="194">
        <v>25056</v>
      </c>
      <c r="E59" s="112">
        <f t="shared" si="1"/>
        <v>183297.44</v>
      </c>
      <c r="F59" s="114">
        <v>299</v>
      </c>
      <c r="G59" s="115">
        <v>44817</v>
      </c>
      <c r="H59" s="116">
        <v>2070</v>
      </c>
      <c r="I59" s="103" t="s">
        <v>164</v>
      </c>
      <c r="J59" s="209" t="s">
        <v>42</v>
      </c>
    </row>
    <row r="60" spans="1:10" x14ac:dyDescent="0.25">
      <c r="A60" s="111">
        <v>44817</v>
      </c>
      <c r="B60" s="102" t="s">
        <v>102</v>
      </c>
      <c r="C60" s="113">
        <v>1183.2</v>
      </c>
      <c r="D60" s="113">
        <v>0</v>
      </c>
      <c r="E60" s="100">
        <f t="shared" si="1"/>
        <v>182114.24</v>
      </c>
      <c r="F60" s="114"/>
      <c r="G60" s="115"/>
      <c r="H60" s="116"/>
      <c r="I60" s="103"/>
      <c r="J60" s="163"/>
    </row>
    <row r="61" spans="1:10" x14ac:dyDescent="0.25">
      <c r="A61" s="111">
        <v>44818</v>
      </c>
      <c r="B61" s="102" t="s">
        <v>77</v>
      </c>
      <c r="C61" s="113">
        <v>47425.39</v>
      </c>
      <c r="D61" s="113">
        <v>0</v>
      </c>
      <c r="E61" s="112">
        <f t="shared" si="1"/>
        <v>134688.84999999998</v>
      </c>
      <c r="F61" s="114"/>
      <c r="G61" s="115"/>
      <c r="H61" s="116"/>
      <c r="I61" s="103"/>
      <c r="J61" s="163"/>
    </row>
    <row r="62" spans="1:10" x14ac:dyDescent="0.25">
      <c r="A62" s="111">
        <v>44818</v>
      </c>
      <c r="B62" s="201" t="s">
        <v>103</v>
      </c>
      <c r="C62" s="113">
        <v>40600</v>
      </c>
      <c r="D62" s="113">
        <v>0</v>
      </c>
      <c r="E62" s="100">
        <f t="shared" si="1"/>
        <v>94088.849999999977</v>
      </c>
      <c r="F62" s="173"/>
      <c r="G62" s="174"/>
      <c r="H62" s="175"/>
      <c r="I62" s="172"/>
      <c r="J62" s="163"/>
    </row>
    <row r="63" spans="1:10" x14ac:dyDescent="0.25">
      <c r="A63" s="111">
        <v>44819</v>
      </c>
      <c r="B63" s="210" t="s">
        <v>104</v>
      </c>
      <c r="C63" s="113">
        <v>0</v>
      </c>
      <c r="D63" s="194">
        <v>52896</v>
      </c>
      <c r="E63" s="112">
        <f t="shared" si="1"/>
        <v>146984.84999999998</v>
      </c>
      <c r="F63" s="173">
        <v>234</v>
      </c>
      <c r="G63" s="174">
        <v>44819</v>
      </c>
      <c r="H63" s="175">
        <v>2077</v>
      </c>
      <c r="I63" s="172" t="s">
        <v>165</v>
      </c>
      <c r="J63" s="209" t="s">
        <v>42</v>
      </c>
    </row>
    <row r="64" spans="1:10" ht="30" x14ac:dyDescent="0.25">
      <c r="A64" s="111">
        <v>44819</v>
      </c>
      <c r="B64" s="207" t="s">
        <v>105</v>
      </c>
      <c r="C64" s="113">
        <v>0</v>
      </c>
      <c r="D64" s="194">
        <v>3471.3</v>
      </c>
      <c r="E64" s="100">
        <f t="shared" si="1"/>
        <v>150456.14999999997</v>
      </c>
      <c r="F64" s="173">
        <v>103</v>
      </c>
      <c r="G64" s="174">
        <v>44819</v>
      </c>
      <c r="H64" s="175">
        <v>2078</v>
      </c>
      <c r="I64" s="172" t="s">
        <v>166</v>
      </c>
      <c r="J64" s="204" t="s">
        <v>43</v>
      </c>
    </row>
    <row r="65" spans="1:10" x14ac:dyDescent="0.25">
      <c r="A65" s="111">
        <v>44819</v>
      </c>
      <c r="B65" s="102" t="s">
        <v>106</v>
      </c>
      <c r="C65" s="113">
        <v>278.39999999999998</v>
      </c>
      <c r="D65" s="113">
        <v>0</v>
      </c>
      <c r="E65" s="112">
        <f t="shared" si="1"/>
        <v>150177.74999999997</v>
      </c>
      <c r="F65" s="173"/>
      <c r="G65" s="174"/>
      <c r="H65" s="175"/>
      <c r="I65" s="172"/>
      <c r="J65" s="163"/>
    </row>
    <row r="66" spans="1:10" x14ac:dyDescent="0.25">
      <c r="A66" s="111">
        <v>44819</v>
      </c>
      <c r="B66" s="102" t="s">
        <v>107</v>
      </c>
      <c r="C66" s="113">
        <v>3215.52</v>
      </c>
      <c r="D66" s="113">
        <v>0</v>
      </c>
      <c r="E66" s="100">
        <f t="shared" si="1"/>
        <v>146962.22999999998</v>
      </c>
      <c r="F66" s="173"/>
      <c r="G66" s="174"/>
      <c r="H66" s="175"/>
      <c r="I66" s="172"/>
      <c r="J66" s="163"/>
    </row>
    <row r="67" spans="1:10" ht="30" x14ac:dyDescent="0.25">
      <c r="A67" s="111">
        <v>44819</v>
      </c>
      <c r="B67" s="203" t="s">
        <v>108</v>
      </c>
      <c r="C67" s="113">
        <v>0</v>
      </c>
      <c r="D67" s="194">
        <v>14384</v>
      </c>
      <c r="E67" s="112">
        <f t="shared" si="1"/>
        <v>161346.22999999998</v>
      </c>
      <c r="F67" s="173">
        <v>3</v>
      </c>
      <c r="G67" s="174">
        <v>44819</v>
      </c>
      <c r="H67" s="175">
        <v>2079</v>
      </c>
      <c r="I67" s="172" t="s">
        <v>167</v>
      </c>
      <c r="J67" s="204" t="s">
        <v>43</v>
      </c>
    </row>
    <row r="68" spans="1:10" x14ac:dyDescent="0.25">
      <c r="A68" s="111">
        <v>44819</v>
      </c>
      <c r="B68" s="102" t="s">
        <v>109</v>
      </c>
      <c r="C68" s="113">
        <v>23397.78</v>
      </c>
      <c r="D68" s="113">
        <v>0</v>
      </c>
      <c r="E68" s="100">
        <f t="shared" si="1"/>
        <v>137948.44999999998</v>
      </c>
      <c r="F68" s="173"/>
      <c r="G68" s="174"/>
      <c r="H68" s="175"/>
      <c r="I68" s="172"/>
      <c r="J68" s="163"/>
    </row>
    <row r="69" spans="1:10" ht="30" x14ac:dyDescent="0.25">
      <c r="A69" s="111">
        <v>44819</v>
      </c>
      <c r="B69" s="203" t="s">
        <v>110</v>
      </c>
      <c r="C69" s="113">
        <v>0</v>
      </c>
      <c r="D69" s="194">
        <v>65001.760000000002</v>
      </c>
      <c r="E69" s="112">
        <f t="shared" si="1"/>
        <v>202950.21</v>
      </c>
      <c r="F69" s="173">
        <v>85</v>
      </c>
      <c r="G69" s="174">
        <v>44819</v>
      </c>
      <c r="H69" s="175">
        <v>2080</v>
      </c>
      <c r="I69" s="172" t="s">
        <v>168</v>
      </c>
      <c r="J69" s="204" t="s">
        <v>43</v>
      </c>
    </row>
    <row r="70" spans="1:10" x14ac:dyDescent="0.25">
      <c r="A70" s="111">
        <v>44819</v>
      </c>
      <c r="B70" s="102" t="s">
        <v>111</v>
      </c>
      <c r="C70" s="113">
        <v>41000</v>
      </c>
      <c r="D70" s="113">
        <v>0</v>
      </c>
      <c r="E70" s="100">
        <f t="shared" si="1"/>
        <v>161950.21</v>
      </c>
      <c r="F70" s="173"/>
      <c r="G70" s="174"/>
      <c r="H70" s="175"/>
      <c r="I70" s="172"/>
      <c r="J70" s="163"/>
    </row>
    <row r="71" spans="1:10" x14ac:dyDescent="0.25">
      <c r="A71" s="111">
        <v>44819</v>
      </c>
      <c r="B71" s="207" t="s">
        <v>112</v>
      </c>
      <c r="C71" s="113">
        <v>0</v>
      </c>
      <c r="D71" s="194">
        <v>39382</v>
      </c>
      <c r="E71" s="112">
        <f t="shared" si="1"/>
        <v>201332.21</v>
      </c>
      <c r="F71" s="173">
        <v>40</v>
      </c>
      <c r="G71" s="174">
        <v>44819</v>
      </c>
      <c r="H71" s="175">
        <v>2081</v>
      </c>
      <c r="I71" s="172" t="s">
        <v>169</v>
      </c>
      <c r="J71" s="204" t="s">
        <v>43</v>
      </c>
    </row>
    <row r="72" spans="1:10" ht="30" x14ac:dyDescent="0.25">
      <c r="A72" s="111">
        <v>44819</v>
      </c>
      <c r="B72" s="207" t="s">
        <v>113</v>
      </c>
      <c r="C72" s="113">
        <v>0</v>
      </c>
      <c r="D72" s="194">
        <v>5626</v>
      </c>
      <c r="E72" s="100">
        <f t="shared" si="1"/>
        <v>206958.21</v>
      </c>
      <c r="F72" s="173">
        <v>9</v>
      </c>
      <c r="G72" s="174">
        <v>44819</v>
      </c>
      <c r="H72" s="175">
        <v>2083</v>
      </c>
      <c r="I72" s="172" t="s">
        <v>171</v>
      </c>
      <c r="J72" s="204" t="s">
        <v>43</v>
      </c>
    </row>
    <row r="73" spans="1:10" x14ac:dyDescent="0.25">
      <c r="A73" s="111">
        <v>44819</v>
      </c>
      <c r="B73" s="207" t="s">
        <v>116</v>
      </c>
      <c r="C73" s="113">
        <v>0</v>
      </c>
      <c r="D73" s="194">
        <v>5220</v>
      </c>
      <c r="E73" s="112">
        <f t="shared" si="1"/>
        <v>212178.21</v>
      </c>
      <c r="F73" s="173">
        <v>77</v>
      </c>
      <c r="G73" s="174">
        <v>44819</v>
      </c>
      <c r="H73" s="175">
        <v>2082</v>
      </c>
      <c r="I73" s="172" t="s">
        <v>170</v>
      </c>
      <c r="J73" s="204" t="s">
        <v>43</v>
      </c>
    </row>
    <row r="74" spans="1:10" x14ac:dyDescent="0.25">
      <c r="A74" s="111">
        <v>44819</v>
      </c>
      <c r="B74" s="201" t="s">
        <v>194</v>
      </c>
      <c r="C74" s="113">
        <v>3978.96</v>
      </c>
      <c r="D74" s="113">
        <v>0</v>
      </c>
      <c r="E74" s="100">
        <f t="shared" si="1"/>
        <v>208199.25</v>
      </c>
      <c r="F74" s="173"/>
      <c r="G74" s="174"/>
      <c r="H74" s="175"/>
      <c r="I74" s="172"/>
      <c r="J74" s="163"/>
    </row>
    <row r="75" spans="1:10" x14ac:dyDescent="0.25">
      <c r="A75" s="111">
        <v>44819</v>
      </c>
      <c r="B75" s="201" t="s">
        <v>195</v>
      </c>
      <c r="C75" s="113">
        <v>0</v>
      </c>
      <c r="D75" s="113">
        <v>3978.96</v>
      </c>
      <c r="E75" s="112">
        <f t="shared" si="1"/>
        <v>212178.21</v>
      </c>
      <c r="F75" s="173"/>
      <c r="G75" s="174"/>
      <c r="H75" s="175"/>
      <c r="I75" s="172"/>
      <c r="J75" s="163"/>
    </row>
    <row r="76" spans="1:10" x14ac:dyDescent="0.25">
      <c r="A76" s="111">
        <v>44823</v>
      </c>
      <c r="B76" s="207" t="s">
        <v>196</v>
      </c>
      <c r="C76" s="113"/>
      <c r="D76" s="194">
        <v>12521.04</v>
      </c>
      <c r="E76" s="100">
        <f t="shared" si="1"/>
        <v>224699.25</v>
      </c>
      <c r="F76" s="173">
        <v>59</v>
      </c>
      <c r="G76" s="174">
        <v>44823</v>
      </c>
      <c r="H76" s="175">
        <v>2090</v>
      </c>
      <c r="I76" s="172" t="s">
        <v>197</v>
      </c>
      <c r="J76" s="204" t="s">
        <v>43</v>
      </c>
    </row>
    <row r="77" spans="1:10" x14ac:dyDescent="0.25">
      <c r="A77" s="111">
        <v>44823</v>
      </c>
      <c r="B77" s="102" t="s">
        <v>199</v>
      </c>
      <c r="C77" s="113">
        <v>12093</v>
      </c>
      <c r="D77" s="113">
        <v>0</v>
      </c>
      <c r="E77" s="112">
        <f t="shared" si="1"/>
        <v>212606.25</v>
      </c>
      <c r="F77" s="173"/>
      <c r="G77" s="174"/>
      <c r="H77" s="175"/>
      <c r="I77" s="172"/>
      <c r="J77" s="163"/>
    </row>
    <row r="78" spans="1:10" x14ac:dyDescent="0.25">
      <c r="A78" s="111">
        <v>44823</v>
      </c>
      <c r="B78" s="102" t="s">
        <v>200</v>
      </c>
      <c r="C78" s="113">
        <v>41946.52</v>
      </c>
      <c r="D78" s="113">
        <v>0</v>
      </c>
      <c r="E78" s="100">
        <f t="shared" si="1"/>
        <v>170659.73</v>
      </c>
      <c r="F78" s="173"/>
      <c r="G78" s="174"/>
      <c r="H78" s="175"/>
      <c r="I78" s="172"/>
      <c r="J78" s="163"/>
    </row>
    <row r="79" spans="1:10" x14ac:dyDescent="0.25">
      <c r="A79" s="111">
        <v>44823</v>
      </c>
      <c r="B79" s="203" t="s">
        <v>201</v>
      </c>
      <c r="C79" s="113">
        <v>0</v>
      </c>
      <c r="D79" s="194">
        <v>57594</v>
      </c>
      <c r="E79" s="112">
        <f t="shared" si="1"/>
        <v>228253.73</v>
      </c>
      <c r="F79" s="173">
        <v>324</v>
      </c>
      <c r="G79" s="174">
        <v>44823</v>
      </c>
      <c r="H79" s="175" t="s">
        <v>159</v>
      </c>
      <c r="I79" s="172" t="s">
        <v>232</v>
      </c>
      <c r="J79" s="204" t="s">
        <v>43</v>
      </c>
    </row>
    <row r="80" spans="1:10" ht="30" x14ac:dyDescent="0.25">
      <c r="A80" s="111">
        <v>44823</v>
      </c>
      <c r="B80" s="217" t="s">
        <v>202</v>
      </c>
      <c r="C80" s="113">
        <v>0</v>
      </c>
      <c r="D80" s="194">
        <v>12528</v>
      </c>
      <c r="E80" s="100">
        <f t="shared" si="1"/>
        <v>240781.73</v>
      </c>
      <c r="F80" s="173"/>
      <c r="G80" s="174"/>
      <c r="H80" s="175"/>
      <c r="I80" s="172"/>
      <c r="J80" s="218" t="s">
        <v>238</v>
      </c>
    </row>
    <row r="81" spans="1:10" ht="30" x14ac:dyDescent="0.25">
      <c r="A81" s="111">
        <v>44824</v>
      </c>
      <c r="B81" s="208" t="s">
        <v>203</v>
      </c>
      <c r="C81" s="113">
        <v>0</v>
      </c>
      <c r="D81" s="194">
        <v>47560</v>
      </c>
      <c r="E81" s="112">
        <f t="shared" si="1"/>
        <v>288341.73</v>
      </c>
      <c r="F81" s="173"/>
      <c r="G81" s="174"/>
      <c r="H81" s="175"/>
      <c r="I81" s="172"/>
      <c r="J81" s="209" t="s">
        <v>42</v>
      </c>
    </row>
    <row r="82" spans="1:10" x14ac:dyDescent="0.25">
      <c r="A82" s="111">
        <v>44825</v>
      </c>
      <c r="B82" s="201" t="s">
        <v>204</v>
      </c>
      <c r="C82" s="113">
        <v>550</v>
      </c>
      <c r="D82" s="113">
        <v>0</v>
      </c>
      <c r="E82" s="100">
        <f t="shared" si="1"/>
        <v>287791.73</v>
      </c>
      <c r="F82" s="173"/>
      <c r="G82" s="174"/>
      <c r="H82" s="175"/>
      <c r="I82" s="172"/>
      <c r="J82" s="163"/>
    </row>
    <row r="83" spans="1:10" ht="30" x14ac:dyDescent="0.25">
      <c r="A83" s="111">
        <v>44825</v>
      </c>
      <c r="B83" s="102" t="s">
        <v>205</v>
      </c>
      <c r="C83" s="113">
        <v>19692</v>
      </c>
      <c r="D83" s="113">
        <v>0</v>
      </c>
      <c r="E83" s="112">
        <f t="shared" si="1"/>
        <v>268099.73</v>
      </c>
      <c r="F83" s="173"/>
      <c r="G83" s="174"/>
      <c r="H83" s="175"/>
      <c r="I83" s="172"/>
      <c r="J83" s="163"/>
    </row>
    <row r="84" spans="1:10" ht="30" x14ac:dyDescent="0.25">
      <c r="A84" s="111">
        <v>44825</v>
      </c>
      <c r="B84" s="102" t="s">
        <v>206</v>
      </c>
      <c r="C84" s="113">
        <v>4465</v>
      </c>
      <c r="D84" s="113">
        <v>0</v>
      </c>
      <c r="E84" s="100">
        <f t="shared" si="1"/>
        <v>263634.73</v>
      </c>
      <c r="F84" s="173"/>
      <c r="G84" s="174"/>
      <c r="H84" s="175"/>
      <c r="I84" s="172"/>
      <c r="J84" s="163"/>
    </row>
    <row r="85" spans="1:10" ht="30" x14ac:dyDescent="0.25">
      <c r="A85" s="111">
        <v>44825</v>
      </c>
      <c r="B85" s="207" t="s">
        <v>207</v>
      </c>
      <c r="C85" s="113">
        <v>0</v>
      </c>
      <c r="D85" s="194">
        <v>7551.6</v>
      </c>
      <c r="E85" s="112">
        <f t="shared" si="1"/>
        <v>271186.32999999996</v>
      </c>
      <c r="F85" s="173">
        <v>52</v>
      </c>
      <c r="G85" s="174">
        <v>44825</v>
      </c>
      <c r="H85" s="175">
        <v>2093</v>
      </c>
      <c r="I85" s="172" t="s">
        <v>233</v>
      </c>
      <c r="J85" s="204" t="s">
        <v>43</v>
      </c>
    </row>
    <row r="86" spans="1:10" x14ac:dyDescent="0.25">
      <c r="A86" s="111">
        <v>44826</v>
      </c>
      <c r="B86" s="102" t="s">
        <v>208</v>
      </c>
      <c r="C86" s="113">
        <v>14998.8</v>
      </c>
      <c r="D86" s="113">
        <v>0</v>
      </c>
      <c r="E86" s="100">
        <f t="shared" si="1"/>
        <v>256187.52999999997</v>
      </c>
      <c r="F86" s="173"/>
      <c r="G86" s="174"/>
      <c r="H86" s="175"/>
      <c r="I86" s="172"/>
      <c r="J86" s="163"/>
    </row>
    <row r="87" spans="1:10" x14ac:dyDescent="0.25">
      <c r="A87" s="111">
        <v>44826</v>
      </c>
      <c r="B87" s="207" t="s">
        <v>209</v>
      </c>
      <c r="C87" s="113">
        <v>0</v>
      </c>
      <c r="D87" s="194">
        <v>19256</v>
      </c>
      <c r="E87" s="112">
        <f t="shared" si="1"/>
        <v>275443.52999999997</v>
      </c>
      <c r="F87" s="173"/>
      <c r="G87" s="174"/>
      <c r="H87" s="175"/>
      <c r="I87" s="172"/>
      <c r="J87" s="204" t="s">
        <v>43</v>
      </c>
    </row>
    <row r="88" spans="1:10" x14ac:dyDescent="0.25">
      <c r="A88" s="111">
        <v>44826</v>
      </c>
      <c r="B88" s="102" t="s">
        <v>210</v>
      </c>
      <c r="C88" s="113">
        <v>2406.5100000000002</v>
      </c>
      <c r="D88" s="113">
        <v>0</v>
      </c>
      <c r="E88" s="100">
        <f t="shared" si="1"/>
        <v>273037.01999999996</v>
      </c>
      <c r="F88" s="173"/>
      <c r="G88" s="174"/>
      <c r="H88" s="175"/>
      <c r="I88" s="172"/>
      <c r="J88" s="163"/>
    </row>
    <row r="89" spans="1:10" x14ac:dyDescent="0.25">
      <c r="A89" s="111">
        <v>44826</v>
      </c>
      <c r="B89" s="207" t="s">
        <v>211</v>
      </c>
      <c r="C89" s="113">
        <v>0</v>
      </c>
      <c r="D89" s="194">
        <v>19942.72</v>
      </c>
      <c r="E89" s="112">
        <f t="shared" si="1"/>
        <v>292979.74</v>
      </c>
      <c r="F89" s="173"/>
      <c r="G89" s="174"/>
      <c r="H89" s="175"/>
      <c r="I89" s="172"/>
      <c r="J89" s="204" t="s">
        <v>43</v>
      </c>
    </row>
    <row r="90" spans="1:10" x14ac:dyDescent="0.25">
      <c r="A90" s="111">
        <v>44826</v>
      </c>
      <c r="B90" s="102" t="s">
        <v>212</v>
      </c>
      <c r="C90" s="113">
        <v>1924.44</v>
      </c>
      <c r="D90" s="113">
        <v>0</v>
      </c>
      <c r="E90" s="100">
        <f t="shared" si="1"/>
        <v>291055.3</v>
      </c>
      <c r="F90" s="173"/>
      <c r="G90" s="174"/>
      <c r="H90" s="175"/>
      <c r="I90" s="172"/>
      <c r="J90" s="163"/>
    </row>
    <row r="91" spans="1:10" x14ac:dyDescent="0.25">
      <c r="A91" s="111">
        <v>44827</v>
      </c>
      <c r="B91" s="203" t="s">
        <v>213</v>
      </c>
      <c r="C91" s="113">
        <v>0</v>
      </c>
      <c r="D91" s="194">
        <v>500992.4</v>
      </c>
      <c r="E91" s="112">
        <f t="shared" si="1"/>
        <v>792047.7</v>
      </c>
      <c r="F91" s="173"/>
      <c r="G91" s="174"/>
      <c r="H91" s="175"/>
      <c r="I91" s="172"/>
      <c r="J91" s="204" t="s">
        <v>43</v>
      </c>
    </row>
    <row r="92" spans="1:10" x14ac:dyDescent="0.25">
      <c r="A92" s="111">
        <v>44827</v>
      </c>
      <c r="B92" s="203" t="s">
        <v>214</v>
      </c>
      <c r="C92" s="113">
        <v>0</v>
      </c>
      <c r="D92" s="194">
        <v>75132.33</v>
      </c>
      <c r="E92" s="100">
        <f t="shared" si="1"/>
        <v>867180.02999999991</v>
      </c>
      <c r="F92" s="173"/>
      <c r="G92" s="174"/>
      <c r="H92" s="175"/>
      <c r="I92" s="172"/>
      <c r="J92" s="204" t="s">
        <v>43</v>
      </c>
    </row>
    <row r="93" spans="1:10" x14ac:dyDescent="0.25">
      <c r="A93" s="111">
        <v>44827</v>
      </c>
      <c r="B93" s="207" t="s">
        <v>215</v>
      </c>
      <c r="C93" s="113">
        <v>0</v>
      </c>
      <c r="D93" s="194">
        <v>18792</v>
      </c>
      <c r="E93" s="112">
        <f t="shared" si="1"/>
        <v>885972.02999999991</v>
      </c>
      <c r="F93" s="173"/>
      <c r="G93" s="174"/>
      <c r="H93" s="175"/>
      <c r="I93" s="172"/>
      <c r="J93" s="204" t="s">
        <v>43</v>
      </c>
    </row>
    <row r="94" spans="1:10" x14ac:dyDescent="0.25">
      <c r="A94" s="111">
        <v>44827</v>
      </c>
      <c r="B94" s="102" t="s">
        <v>216</v>
      </c>
      <c r="C94" s="113">
        <v>600</v>
      </c>
      <c r="D94" s="113">
        <v>0</v>
      </c>
      <c r="E94" s="100">
        <f t="shared" si="1"/>
        <v>885372.02999999991</v>
      </c>
      <c r="F94" s="173"/>
      <c r="G94" s="174"/>
      <c r="H94" s="175"/>
      <c r="I94" s="172"/>
      <c r="J94" s="163"/>
    </row>
    <row r="95" spans="1:10" x14ac:dyDescent="0.25">
      <c r="A95" s="111">
        <v>44827</v>
      </c>
      <c r="B95" s="102" t="s">
        <v>217</v>
      </c>
      <c r="C95" s="113">
        <v>317.89999999999998</v>
      </c>
      <c r="D95" s="113">
        <v>0</v>
      </c>
      <c r="E95" s="112">
        <f t="shared" si="1"/>
        <v>885054.12999999989</v>
      </c>
      <c r="F95" s="173"/>
      <c r="G95" s="174"/>
      <c r="H95" s="175"/>
      <c r="I95" s="172"/>
      <c r="J95" s="163"/>
    </row>
    <row r="96" spans="1:10" ht="30" x14ac:dyDescent="0.25">
      <c r="A96" s="111">
        <v>44827</v>
      </c>
      <c r="B96" s="207" t="s">
        <v>218</v>
      </c>
      <c r="C96" s="113">
        <v>0</v>
      </c>
      <c r="D96" s="194">
        <v>6942.6</v>
      </c>
      <c r="E96" s="100">
        <f t="shared" si="1"/>
        <v>891996.72999999986</v>
      </c>
      <c r="F96" s="173"/>
      <c r="G96" s="174"/>
      <c r="H96" s="175"/>
      <c r="I96" s="172"/>
      <c r="J96" s="204" t="s">
        <v>43</v>
      </c>
    </row>
    <row r="97" spans="1:10" x14ac:dyDescent="0.25">
      <c r="A97" s="111">
        <v>44827</v>
      </c>
      <c r="B97" s="102" t="s">
        <v>219</v>
      </c>
      <c r="C97" s="113">
        <v>15460.48</v>
      </c>
      <c r="D97" s="113">
        <v>0</v>
      </c>
      <c r="E97" s="112">
        <f t="shared" si="1"/>
        <v>876536.24999999988</v>
      </c>
      <c r="F97" s="173"/>
      <c r="G97" s="174"/>
      <c r="H97" s="175"/>
      <c r="I97" s="172"/>
      <c r="J97" s="163"/>
    </row>
    <row r="98" spans="1:10" x14ac:dyDescent="0.25">
      <c r="A98" s="111">
        <v>44827</v>
      </c>
      <c r="B98" s="102" t="s">
        <v>220</v>
      </c>
      <c r="C98" s="113">
        <v>2108.69</v>
      </c>
      <c r="D98" s="113">
        <v>0</v>
      </c>
      <c r="E98" s="100">
        <f t="shared" ref="E98:E161" si="2">E97-C98+D98</f>
        <v>874427.55999999994</v>
      </c>
      <c r="F98" s="173"/>
      <c r="G98" s="174"/>
      <c r="H98" s="175"/>
      <c r="I98" s="172"/>
      <c r="J98" s="163"/>
    </row>
    <row r="99" spans="1:10" x14ac:dyDescent="0.25">
      <c r="A99" s="111">
        <v>44827</v>
      </c>
      <c r="B99" s="102" t="s">
        <v>90</v>
      </c>
      <c r="C99" s="113">
        <v>70000</v>
      </c>
      <c r="D99" s="113">
        <v>0</v>
      </c>
      <c r="E99" s="112">
        <f t="shared" si="2"/>
        <v>804427.55999999994</v>
      </c>
      <c r="F99" s="173"/>
      <c r="G99" s="174"/>
      <c r="H99" s="175"/>
      <c r="I99" s="172"/>
      <c r="J99" s="163"/>
    </row>
    <row r="100" spans="1:10" x14ac:dyDescent="0.25">
      <c r="A100" s="111">
        <v>44827</v>
      </c>
      <c r="B100" s="207" t="s">
        <v>221</v>
      </c>
      <c r="C100" s="113">
        <v>0</v>
      </c>
      <c r="D100" s="194">
        <v>59856</v>
      </c>
      <c r="E100" s="100">
        <f t="shared" si="2"/>
        <v>864283.55999999994</v>
      </c>
      <c r="F100" s="173"/>
      <c r="G100" s="174"/>
      <c r="H100" s="175"/>
      <c r="I100" s="172"/>
      <c r="J100" s="204" t="s">
        <v>43</v>
      </c>
    </row>
    <row r="101" spans="1:10" ht="30" x14ac:dyDescent="0.25">
      <c r="A101" s="111">
        <v>44827</v>
      </c>
      <c r="B101" s="207" t="s">
        <v>110</v>
      </c>
      <c r="C101" s="113">
        <v>0</v>
      </c>
      <c r="D101" s="194">
        <v>214020</v>
      </c>
      <c r="E101" s="112">
        <f t="shared" si="2"/>
        <v>1078303.56</v>
      </c>
      <c r="F101" s="173"/>
      <c r="G101" s="174"/>
      <c r="H101" s="175"/>
      <c r="I101" s="172"/>
      <c r="J101" s="204" t="s">
        <v>43</v>
      </c>
    </row>
    <row r="102" spans="1:10" x14ac:dyDescent="0.25">
      <c r="A102" s="111">
        <v>44827</v>
      </c>
      <c r="B102" s="102" t="s">
        <v>222</v>
      </c>
      <c r="C102" s="113">
        <v>80724.399999999994</v>
      </c>
      <c r="D102" s="113">
        <v>0</v>
      </c>
      <c r="E102" s="100">
        <f t="shared" si="2"/>
        <v>997579.16</v>
      </c>
      <c r="F102" s="173"/>
      <c r="G102" s="174"/>
      <c r="H102" s="175"/>
      <c r="I102" s="172"/>
      <c r="J102" s="163"/>
    </row>
    <row r="103" spans="1:10" x14ac:dyDescent="0.25">
      <c r="A103" s="111">
        <v>44827</v>
      </c>
      <c r="B103" s="102" t="s">
        <v>223</v>
      </c>
      <c r="C103" s="113">
        <v>2604.66</v>
      </c>
      <c r="D103" s="113">
        <v>0</v>
      </c>
      <c r="E103" s="112">
        <f t="shared" si="2"/>
        <v>994974.5</v>
      </c>
      <c r="F103" s="173"/>
      <c r="G103" s="174"/>
      <c r="H103" s="175"/>
      <c r="I103" s="172"/>
      <c r="J103" s="163"/>
    </row>
    <row r="104" spans="1:10" s="117" customFormat="1" x14ac:dyDescent="0.25">
      <c r="A104" s="111">
        <v>44827</v>
      </c>
      <c r="B104" s="207" t="s">
        <v>224</v>
      </c>
      <c r="C104" s="113">
        <v>0</v>
      </c>
      <c r="D104" s="194">
        <v>124723.2</v>
      </c>
      <c r="E104" s="100">
        <f t="shared" si="2"/>
        <v>1119697.7</v>
      </c>
      <c r="F104" s="173"/>
      <c r="G104" s="174"/>
      <c r="H104" s="175"/>
      <c r="I104" s="172"/>
      <c r="J104" s="204" t="s">
        <v>43</v>
      </c>
    </row>
    <row r="105" spans="1:10" s="117" customFormat="1" x14ac:dyDescent="0.25">
      <c r="A105" s="111">
        <v>44827</v>
      </c>
      <c r="B105" s="207" t="s">
        <v>116</v>
      </c>
      <c r="C105" s="113">
        <v>0</v>
      </c>
      <c r="D105" s="194">
        <v>3712</v>
      </c>
      <c r="E105" s="112">
        <f t="shared" si="2"/>
        <v>1123409.7</v>
      </c>
      <c r="F105" s="173"/>
      <c r="G105" s="174"/>
      <c r="H105" s="175"/>
      <c r="I105" s="172"/>
      <c r="J105" s="204" t="s">
        <v>43</v>
      </c>
    </row>
    <row r="106" spans="1:10" s="117" customFormat="1" x14ac:dyDescent="0.25">
      <c r="A106" s="111">
        <v>44828</v>
      </c>
      <c r="B106" s="201" t="s">
        <v>225</v>
      </c>
      <c r="C106" s="113">
        <v>1968.93</v>
      </c>
      <c r="D106" s="113">
        <v>0</v>
      </c>
      <c r="E106" s="100">
        <f t="shared" si="2"/>
        <v>1121440.77</v>
      </c>
      <c r="F106" s="173"/>
      <c r="G106" s="174"/>
      <c r="H106" s="175"/>
      <c r="I106" s="172"/>
      <c r="J106" s="163"/>
    </row>
    <row r="107" spans="1:10" s="117" customFormat="1" x14ac:dyDescent="0.25">
      <c r="A107" s="111">
        <v>44828</v>
      </c>
      <c r="B107" s="201" t="s">
        <v>239</v>
      </c>
      <c r="C107" s="113">
        <v>6241.06</v>
      </c>
      <c r="D107" s="113">
        <v>0</v>
      </c>
      <c r="E107" s="112">
        <f t="shared" si="2"/>
        <v>1115199.71</v>
      </c>
      <c r="F107" s="173"/>
      <c r="G107" s="174"/>
      <c r="H107" s="175"/>
      <c r="I107" s="172"/>
      <c r="J107" s="163"/>
    </row>
    <row r="108" spans="1:10" s="117" customFormat="1" x14ac:dyDescent="0.25">
      <c r="A108" s="111">
        <v>44829</v>
      </c>
      <c r="B108" s="201" t="s">
        <v>240</v>
      </c>
      <c r="C108" s="113">
        <v>1999.01</v>
      </c>
      <c r="D108" s="113">
        <v>0</v>
      </c>
      <c r="E108" s="100">
        <f t="shared" si="2"/>
        <v>1113200.7</v>
      </c>
      <c r="F108" s="173"/>
      <c r="G108" s="174"/>
      <c r="H108" s="175"/>
      <c r="I108" s="172"/>
      <c r="J108" s="163"/>
    </row>
    <row r="109" spans="1:10" s="117" customFormat="1" x14ac:dyDescent="0.25">
      <c r="A109" s="111">
        <v>44830</v>
      </c>
      <c r="B109" s="102" t="s">
        <v>210</v>
      </c>
      <c r="C109" s="113">
        <v>2042.57</v>
      </c>
      <c r="D109" s="113">
        <v>0</v>
      </c>
      <c r="E109" s="112">
        <f t="shared" si="2"/>
        <v>1111158.1299999999</v>
      </c>
      <c r="F109" s="173"/>
      <c r="G109" s="174"/>
      <c r="H109" s="175"/>
      <c r="I109" s="172"/>
      <c r="J109" s="163"/>
    </row>
    <row r="110" spans="1:10" s="117" customFormat="1" x14ac:dyDescent="0.25">
      <c r="A110" s="111">
        <v>44830</v>
      </c>
      <c r="B110" s="207" t="s">
        <v>226</v>
      </c>
      <c r="C110" s="113">
        <v>0</v>
      </c>
      <c r="D110" s="194">
        <v>104980</v>
      </c>
      <c r="E110" s="100">
        <f t="shared" si="2"/>
        <v>1216138.1299999999</v>
      </c>
      <c r="F110" s="173"/>
      <c r="G110" s="174"/>
      <c r="H110" s="175"/>
      <c r="I110" s="172"/>
      <c r="J110" s="204" t="s">
        <v>43</v>
      </c>
    </row>
    <row r="111" spans="1:10" s="117" customFormat="1" x14ac:dyDescent="0.25">
      <c r="A111" s="111">
        <v>44830</v>
      </c>
      <c r="B111" s="201" t="s">
        <v>241</v>
      </c>
      <c r="C111" s="113">
        <v>3000</v>
      </c>
      <c r="D111" s="113">
        <v>0</v>
      </c>
      <c r="E111" s="112">
        <f t="shared" si="2"/>
        <v>1213138.1299999999</v>
      </c>
      <c r="F111" s="173"/>
      <c r="G111" s="174"/>
      <c r="H111" s="175"/>
      <c r="I111" s="172"/>
      <c r="J111" s="163"/>
    </row>
    <row r="112" spans="1:10" s="117" customFormat="1" x14ac:dyDescent="0.25">
      <c r="A112" s="111">
        <v>44830</v>
      </c>
      <c r="B112" s="102" t="s">
        <v>242</v>
      </c>
      <c r="C112" s="113">
        <v>8700</v>
      </c>
      <c r="D112" s="113">
        <v>0</v>
      </c>
      <c r="E112" s="100">
        <f t="shared" si="2"/>
        <v>1204438.1299999999</v>
      </c>
      <c r="F112" s="173"/>
      <c r="G112" s="174"/>
      <c r="H112" s="175"/>
      <c r="I112" s="172"/>
      <c r="J112" s="163"/>
    </row>
    <row r="113" spans="1:10" s="117" customFormat="1" x14ac:dyDescent="0.25">
      <c r="A113" s="111">
        <v>44830</v>
      </c>
      <c r="B113" s="102" t="s">
        <v>243</v>
      </c>
      <c r="C113" s="113">
        <v>58000</v>
      </c>
      <c r="D113" s="113">
        <v>0</v>
      </c>
      <c r="E113" s="112">
        <f t="shared" si="2"/>
        <v>1146438.1299999999</v>
      </c>
      <c r="F113" s="173"/>
      <c r="G113" s="174"/>
      <c r="H113" s="175"/>
      <c r="I113" s="172"/>
      <c r="J113" s="163"/>
    </row>
    <row r="114" spans="1:10" s="117" customFormat="1" x14ac:dyDescent="0.25">
      <c r="A114" s="111">
        <v>44830</v>
      </c>
      <c r="B114" s="197" t="s">
        <v>244</v>
      </c>
      <c r="C114" s="113">
        <v>1972</v>
      </c>
      <c r="D114" s="113">
        <v>0</v>
      </c>
      <c r="E114" s="100">
        <f t="shared" si="2"/>
        <v>1144466.1299999999</v>
      </c>
      <c r="F114" s="173"/>
      <c r="G114" s="174"/>
      <c r="H114" s="175"/>
      <c r="I114" s="172"/>
      <c r="J114" s="163"/>
    </row>
    <row r="115" spans="1:10" s="117" customFormat="1" x14ac:dyDescent="0.25">
      <c r="A115" s="111">
        <v>44831</v>
      </c>
      <c r="B115" s="201" t="s">
        <v>245</v>
      </c>
      <c r="C115" s="113">
        <v>3789.86</v>
      </c>
      <c r="D115" s="113">
        <v>0</v>
      </c>
      <c r="E115" s="112">
        <f t="shared" si="2"/>
        <v>1140676.2699999998</v>
      </c>
      <c r="F115" s="173"/>
      <c r="G115" s="174"/>
      <c r="H115" s="175"/>
      <c r="I115" s="172"/>
      <c r="J115" s="163"/>
    </row>
    <row r="116" spans="1:10" s="117" customFormat="1" x14ac:dyDescent="0.25">
      <c r="A116" s="111">
        <v>44832</v>
      </c>
      <c r="B116" s="102" t="s">
        <v>246</v>
      </c>
      <c r="C116" s="113">
        <v>1594.38</v>
      </c>
      <c r="D116" s="113">
        <v>0</v>
      </c>
      <c r="E116" s="100">
        <f t="shared" si="2"/>
        <v>1139081.8899999999</v>
      </c>
      <c r="F116" s="173"/>
      <c r="G116" s="174"/>
      <c r="H116" s="175"/>
      <c r="I116" s="172"/>
      <c r="J116" s="163"/>
    </row>
    <row r="117" spans="1:10" s="117" customFormat="1" x14ac:dyDescent="0.25">
      <c r="A117" s="111">
        <v>44832</v>
      </c>
      <c r="B117" s="102" t="s">
        <v>247</v>
      </c>
      <c r="C117" s="113">
        <v>7440.7</v>
      </c>
      <c r="D117" s="113">
        <v>0</v>
      </c>
      <c r="E117" s="112">
        <f t="shared" si="2"/>
        <v>1131641.19</v>
      </c>
      <c r="F117" s="173"/>
      <c r="G117" s="174"/>
      <c r="H117" s="175"/>
      <c r="I117" s="172"/>
      <c r="J117" s="163"/>
    </row>
    <row r="118" spans="1:10" s="117" customFormat="1" x14ac:dyDescent="0.25">
      <c r="A118" s="111">
        <v>44832</v>
      </c>
      <c r="B118" s="102" t="s">
        <v>248</v>
      </c>
      <c r="C118" s="113">
        <v>71343.67</v>
      </c>
      <c r="D118" s="113">
        <v>0</v>
      </c>
      <c r="E118" s="100">
        <f t="shared" si="2"/>
        <v>1060297.52</v>
      </c>
      <c r="F118" s="173"/>
      <c r="G118" s="174"/>
      <c r="H118" s="175"/>
      <c r="I118" s="172"/>
      <c r="J118" s="163"/>
    </row>
    <row r="119" spans="1:10" x14ac:dyDescent="0.25">
      <c r="A119" s="111">
        <v>44832</v>
      </c>
      <c r="B119" s="201" t="s">
        <v>249</v>
      </c>
      <c r="C119" s="113">
        <v>10092</v>
      </c>
      <c r="D119" s="113">
        <v>0</v>
      </c>
      <c r="E119" s="112">
        <f t="shared" si="2"/>
        <v>1050205.52</v>
      </c>
      <c r="F119" s="173"/>
      <c r="G119" s="174"/>
      <c r="H119" s="175"/>
      <c r="I119" s="172"/>
      <c r="J119" s="163"/>
    </row>
    <row r="120" spans="1:10" s="117" customFormat="1" x14ac:dyDescent="0.25">
      <c r="A120" s="111">
        <v>44832</v>
      </c>
      <c r="B120" s="102" t="s">
        <v>250</v>
      </c>
      <c r="C120" s="113">
        <v>99000</v>
      </c>
      <c r="D120" s="113">
        <v>0</v>
      </c>
      <c r="E120" s="100">
        <f t="shared" si="2"/>
        <v>951205.52</v>
      </c>
      <c r="F120" s="173"/>
      <c r="G120" s="174"/>
      <c r="H120" s="175"/>
      <c r="I120" s="172"/>
      <c r="J120" s="163"/>
    </row>
    <row r="121" spans="1:10" s="117" customFormat="1" x14ac:dyDescent="0.25">
      <c r="A121" s="111">
        <v>44832</v>
      </c>
      <c r="B121" s="102" t="s">
        <v>250</v>
      </c>
      <c r="C121" s="113">
        <v>95000</v>
      </c>
      <c r="D121" s="113">
        <v>0</v>
      </c>
      <c r="E121" s="112">
        <f t="shared" si="2"/>
        <v>856205.52</v>
      </c>
      <c r="F121" s="173"/>
      <c r="G121" s="174"/>
      <c r="H121" s="175"/>
      <c r="I121" s="172"/>
      <c r="J121" s="163"/>
    </row>
    <row r="122" spans="1:10" s="117" customFormat="1" x14ac:dyDescent="0.25">
      <c r="A122" s="111">
        <v>44832</v>
      </c>
      <c r="B122" s="102" t="s">
        <v>250</v>
      </c>
      <c r="C122" s="113">
        <v>108000</v>
      </c>
      <c r="D122" s="113">
        <v>0</v>
      </c>
      <c r="E122" s="100">
        <f t="shared" si="2"/>
        <v>748205.52</v>
      </c>
      <c r="F122" s="173"/>
      <c r="G122" s="174"/>
      <c r="H122" s="175"/>
      <c r="I122" s="172"/>
      <c r="J122" s="163"/>
    </row>
    <row r="123" spans="1:10" s="117" customFormat="1" x14ac:dyDescent="0.25">
      <c r="A123" s="111">
        <v>44832</v>
      </c>
      <c r="B123" s="102" t="s">
        <v>251</v>
      </c>
      <c r="C123" s="113">
        <v>54769</v>
      </c>
      <c r="D123" s="113">
        <v>0</v>
      </c>
      <c r="E123" s="112">
        <f t="shared" si="2"/>
        <v>693436.52</v>
      </c>
      <c r="F123" s="173"/>
      <c r="G123" s="174"/>
      <c r="H123" s="175"/>
      <c r="I123" s="172"/>
      <c r="J123" s="163"/>
    </row>
    <row r="124" spans="1:10" s="117" customFormat="1" x14ac:dyDescent="0.25">
      <c r="A124" s="111">
        <v>44833</v>
      </c>
      <c r="B124" s="201" t="s">
        <v>252</v>
      </c>
      <c r="C124" s="113">
        <v>1031.77</v>
      </c>
      <c r="D124" s="113">
        <v>0</v>
      </c>
      <c r="E124" s="100">
        <f t="shared" si="2"/>
        <v>692404.75</v>
      </c>
      <c r="F124" s="173"/>
      <c r="G124" s="174"/>
      <c r="H124" s="175"/>
      <c r="I124" s="172"/>
      <c r="J124" s="163"/>
    </row>
    <row r="125" spans="1:10" s="117" customFormat="1" x14ac:dyDescent="0.25">
      <c r="A125" s="111">
        <v>44833</v>
      </c>
      <c r="B125" s="102" t="s">
        <v>253</v>
      </c>
      <c r="C125" s="113">
        <v>2390.1999999999998</v>
      </c>
      <c r="D125" s="113">
        <v>0</v>
      </c>
      <c r="E125" s="112">
        <f t="shared" si="2"/>
        <v>690014.55</v>
      </c>
      <c r="F125" s="173"/>
      <c r="G125" s="174"/>
      <c r="H125" s="175"/>
      <c r="I125" s="172"/>
      <c r="J125" s="163"/>
    </row>
    <row r="126" spans="1:10" s="117" customFormat="1" x14ac:dyDescent="0.25">
      <c r="A126" s="111">
        <v>44833</v>
      </c>
      <c r="B126" s="207" t="s">
        <v>254</v>
      </c>
      <c r="C126" s="113">
        <v>0</v>
      </c>
      <c r="D126" s="194">
        <v>28884</v>
      </c>
      <c r="E126" s="100">
        <f t="shared" si="2"/>
        <v>718898.55</v>
      </c>
      <c r="F126" s="173">
        <v>213</v>
      </c>
      <c r="G126" s="174">
        <v>44833</v>
      </c>
      <c r="H126" s="175">
        <v>2114</v>
      </c>
      <c r="I126" s="172" t="s">
        <v>268</v>
      </c>
      <c r="J126" s="204" t="s">
        <v>43</v>
      </c>
    </row>
    <row r="127" spans="1:10" s="117" customFormat="1" x14ac:dyDescent="0.25">
      <c r="A127" s="111">
        <v>44833</v>
      </c>
      <c r="B127" s="102" t="s">
        <v>129</v>
      </c>
      <c r="C127" s="113">
        <v>150000</v>
      </c>
      <c r="D127" s="113">
        <v>0</v>
      </c>
      <c r="E127" s="112">
        <f t="shared" si="2"/>
        <v>568898.55000000005</v>
      </c>
      <c r="F127" s="173"/>
      <c r="G127" s="174"/>
      <c r="H127" s="175"/>
      <c r="I127" s="172"/>
      <c r="J127" s="163"/>
    </row>
    <row r="128" spans="1:10" s="117" customFormat="1" x14ac:dyDescent="0.25">
      <c r="A128" s="111">
        <v>44833</v>
      </c>
      <c r="B128" s="208" t="s">
        <v>255</v>
      </c>
      <c r="C128" s="113">
        <v>0</v>
      </c>
      <c r="D128" s="194">
        <v>25462</v>
      </c>
      <c r="E128" s="100">
        <f t="shared" si="2"/>
        <v>594360.55000000005</v>
      </c>
      <c r="F128" s="173">
        <v>266</v>
      </c>
      <c r="G128" s="174">
        <v>44833</v>
      </c>
      <c r="H128" s="175">
        <v>2109</v>
      </c>
      <c r="I128" s="172" t="s">
        <v>269</v>
      </c>
      <c r="J128" s="209" t="s">
        <v>42</v>
      </c>
    </row>
    <row r="129" spans="1:10" s="117" customFormat="1" x14ac:dyDescent="0.25">
      <c r="A129" s="111">
        <v>44834</v>
      </c>
      <c r="B129" s="207" t="s">
        <v>196</v>
      </c>
      <c r="C129" s="113">
        <v>0</v>
      </c>
      <c r="D129" s="194">
        <v>23574.39</v>
      </c>
      <c r="E129" s="112">
        <f t="shared" si="2"/>
        <v>617934.94000000006</v>
      </c>
      <c r="F129" s="173">
        <v>59</v>
      </c>
      <c r="G129" s="174">
        <v>44834</v>
      </c>
      <c r="H129" s="175">
        <v>2115</v>
      </c>
      <c r="I129" s="172" t="s">
        <v>270</v>
      </c>
      <c r="J129" s="204" t="s">
        <v>43</v>
      </c>
    </row>
    <row r="130" spans="1:10" s="117" customFormat="1" ht="30" x14ac:dyDescent="0.25">
      <c r="A130" s="111">
        <v>44834</v>
      </c>
      <c r="B130" s="207" t="s">
        <v>256</v>
      </c>
      <c r="C130" s="113">
        <v>0</v>
      </c>
      <c r="D130" s="194">
        <v>6942.6</v>
      </c>
      <c r="E130" s="100">
        <f t="shared" si="2"/>
        <v>624877.54</v>
      </c>
      <c r="F130" s="173">
        <v>103</v>
      </c>
      <c r="G130" s="174">
        <v>44834</v>
      </c>
      <c r="H130" s="175">
        <v>2116</v>
      </c>
      <c r="I130" s="172" t="s">
        <v>271</v>
      </c>
      <c r="J130" s="204" t="s">
        <v>43</v>
      </c>
    </row>
    <row r="131" spans="1:10" s="117" customFormat="1" x14ac:dyDescent="0.25">
      <c r="A131" s="111">
        <v>44834</v>
      </c>
      <c r="B131" s="201" t="s">
        <v>97</v>
      </c>
      <c r="C131" s="113">
        <v>6000</v>
      </c>
      <c r="D131" s="113">
        <v>0</v>
      </c>
      <c r="E131" s="112">
        <f t="shared" si="2"/>
        <v>618877.54</v>
      </c>
      <c r="F131" s="173"/>
      <c r="G131" s="174"/>
      <c r="H131" s="175"/>
      <c r="I131" s="172"/>
      <c r="J131" s="163"/>
    </row>
    <row r="132" spans="1:10" s="117" customFormat="1" x14ac:dyDescent="0.25">
      <c r="A132" s="111">
        <v>44834</v>
      </c>
      <c r="B132" s="201" t="s">
        <v>257</v>
      </c>
      <c r="C132" s="113">
        <v>30000</v>
      </c>
      <c r="D132" s="113">
        <v>0</v>
      </c>
      <c r="E132" s="100">
        <f t="shared" si="2"/>
        <v>588877.54</v>
      </c>
      <c r="F132" s="173"/>
      <c r="G132" s="174"/>
      <c r="H132" s="175"/>
      <c r="I132" s="172"/>
      <c r="J132" s="163"/>
    </row>
    <row r="133" spans="1:10" s="117" customFormat="1" x14ac:dyDescent="0.25">
      <c r="A133" s="111">
        <v>44834</v>
      </c>
      <c r="B133" s="201" t="s">
        <v>258</v>
      </c>
      <c r="C133" s="113">
        <v>0</v>
      </c>
      <c r="D133" s="113">
        <v>105000</v>
      </c>
      <c r="E133" s="112">
        <f t="shared" si="2"/>
        <v>693877.54</v>
      </c>
      <c r="F133" s="173"/>
      <c r="G133" s="174"/>
      <c r="H133" s="175"/>
      <c r="I133" s="172"/>
      <c r="J133" s="163"/>
    </row>
    <row r="134" spans="1:10" s="117" customFormat="1" x14ac:dyDescent="0.25">
      <c r="A134" s="111">
        <v>44834</v>
      </c>
      <c r="B134" s="102" t="s">
        <v>258</v>
      </c>
      <c r="C134" s="113">
        <v>0</v>
      </c>
      <c r="D134" s="113">
        <v>32000</v>
      </c>
      <c r="E134" s="100">
        <f t="shared" si="2"/>
        <v>725877.54</v>
      </c>
      <c r="F134" s="173"/>
      <c r="G134" s="174"/>
      <c r="H134" s="175"/>
      <c r="I134" s="172"/>
      <c r="J134" s="163"/>
    </row>
    <row r="135" spans="1:10" s="117" customFormat="1" x14ac:dyDescent="0.25">
      <c r="A135" s="111">
        <v>44834</v>
      </c>
      <c r="B135" s="102" t="s">
        <v>258</v>
      </c>
      <c r="C135" s="113">
        <v>0</v>
      </c>
      <c r="D135" s="113">
        <v>98000</v>
      </c>
      <c r="E135" s="112">
        <f t="shared" si="2"/>
        <v>823877.54</v>
      </c>
      <c r="F135" s="173"/>
      <c r="G135" s="174"/>
      <c r="H135" s="175"/>
      <c r="I135" s="172"/>
      <c r="J135" s="163"/>
    </row>
    <row r="136" spans="1:10" s="117" customFormat="1" x14ac:dyDescent="0.25">
      <c r="A136" s="111">
        <v>44834</v>
      </c>
      <c r="B136" s="102" t="s">
        <v>258</v>
      </c>
      <c r="C136" s="113">
        <v>0</v>
      </c>
      <c r="D136" s="113">
        <v>95000</v>
      </c>
      <c r="E136" s="100">
        <f t="shared" si="2"/>
        <v>918877.54</v>
      </c>
      <c r="F136" s="173"/>
      <c r="G136" s="174"/>
      <c r="H136" s="175"/>
      <c r="I136" s="172"/>
      <c r="J136" s="163"/>
    </row>
    <row r="137" spans="1:10" s="117" customFormat="1" x14ac:dyDescent="0.25">
      <c r="A137" s="111">
        <v>44834</v>
      </c>
      <c r="B137" s="102" t="s">
        <v>111</v>
      </c>
      <c r="C137" s="113">
        <v>95000</v>
      </c>
      <c r="D137" s="113">
        <v>0</v>
      </c>
      <c r="E137" s="112">
        <f t="shared" si="2"/>
        <v>823877.54</v>
      </c>
      <c r="F137" s="173"/>
      <c r="G137" s="174"/>
      <c r="H137" s="175"/>
      <c r="I137" s="172"/>
      <c r="J137" s="163"/>
    </row>
    <row r="138" spans="1:10" s="117" customFormat="1" x14ac:dyDescent="0.25">
      <c r="A138" s="111">
        <v>44834</v>
      </c>
      <c r="B138" s="102" t="s">
        <v>259</v>
      </c>
      <c r="C138" s="113">
        <v>450000</v>
      </c>
      <c r="D138" s="113">
        <v>0</v>
      </c>
      <c r="E138" s="100">
        <f t="shared" si="2"/>
        <v>373877.54000000004</v>
      </c>
      <c r="F138" s="173"/>
      <c r="G138" s="174"/>
      <c r="H138" s="175"/>
      <c r="I138" s="172"/>
      <c r="J138" s="163"/>
    </row>
    <row r="139" spans="1:10" s="117" customFormat="1" x14ac:dyDescent="0.25">
      <c r="A139" s="111">
        <v>44834</v>
      </c>
      <c r="B139" s="102" t="s">
        <v>47</v>
      </c>
      <c r="C139" s="113">
        <v>9118.57</v>
      </c>
      <c r="D139" s="113">
        <v>0</v>
      </c>
      <c r="E139" s="112">
        <f t="shared" si="2"/>
        <v>364758.97000000003</v>
      </c>
      <c r="F139" s="173"/>
      <c r="G139" s="174"/>
      <c r="H139" s="175"/>
      <c r="I139" s="175"/>
      <c r="J139" s="163"/>
    </row>
    <row r="140" spans="1:10" s="117" customFormat="1" x14ac:dyDescent="0.25">
      <c r="A140" s="111">
        <v>44834</v>
      </c>
      <c r="B140" s="187" t="s">
        <v>261</v>
      </c>
      <c r="C140" s="113">
        <v>276.08</v>
      </c>
      <c r="D140" s="113">
        <v>0</v>
      </c>
      <c r="E140" s="100">
        <f t="shared" si="2"/>
        <v>364482.89</v>
      </c>
      <c r="F140" s="173"/>
      <c r="G140" s="174"/>
      <c r="H140" s="175"/>
      <c r="I140" s="172"/>
      <c r="J140" s="163"/>
    </row>
    <row r="141" spans="1:10" s="117" customFormat="1" x14ac:dyDescent="0.25">
      <c r="A141" s="111">
        <v>44834</v>
      </c>
      <c r="B141" s="102" t="s">
        <v>260</v>
      </c>
      <c r="C141" s="113">
        <v>2900</v>
      </c>
      <c r="D141" s="113">
        <v>0</v>
      </c>
      <c r="E141" s="112">
        <f t="shared" si="2"/>
        <v>361582.89</v>
      </c>
      <c r="F141" s="173"/>
      <c r="G141" s="174"/>
      <c r="H141" s="175"/>
      <c r="I141" s="172"/>
      <c r="J141" s="163"/>
    </row>
    <row r="142" spans="1:10" s="117" customFormat="1" x14ac:dyDescent="0.25">
      <c r="A142" s="111">
        <v>44834</v>
      </c>
      <c r="B142" s="208" t="s">
        <v>262</v>
      </c>
      <c r="C142" s="113">
        <v>0</v>
      </c>
      <c r="D142" s="194">
        <v>3712</v>
      </c>
      <c r="E142" s="100">
        <f t="shared" si="2"/>
        <v>365294.89</v>
      </c>
      <c r="F142" s="173">
        <v>275</v>
      </c>
      <c r="G142" s="174">
        <v>44834</v>
      </c>
      <c r="H142" s="175" t="s">
        <v>159</v>
      </c>
      <c r="I142" s="172" t="s">
        <v>272</v>
      </c>
      <c r="J142" s="209" t="s">
        <v>42</v>
      </c>
    </row>
    <row r="143" spans="1:10" s="117" customFormat="1" x14ac:dyDescent="0.25">
      <c r="A143" s="111">
        <v>44834</v>
      </c>
      <c r="B143" s="102" t="s">
        <v>263</v>
      </c>
      <c r="C143" s="113">
        <v>1473.2</v>
      </c>
      <c r="D143" s="113">
        <v>0</v>
      </c>
      <c r="E143" s="112">
        <f t="shared" si="2"/>
        <v>363821.69</v>
      </c>
      <c r="F143" s="173"/>
      <c r="G143" s="174"/>
      <c r="H143" s="175"/>
      <c r="I143" s="172"/>
      <c r="J143" s="163"/>
    </row>
    <row r="144" spans="1:10" s="117" customFormat="1" x14ac:dyDescent="0.25">
      <c r="A144" s="111">
        <v>44834</v>
      </c>
      <c r="B144" s="102" t="s">
        <v>264</v>
      </c>
      <c r="C144" s="113">
        <v>41463</v>
      </c>
      <c r="D144" s="113">
        <v>0</v>
      </c>
      <c r="E144" s="100">
        <f t="shared" si="2"/>
        <v>322358.69</v>
      </c>
      <c r="F144" s="173"/>
      <c r="G144" s="174"/>
      <c r="H144" s="175"/>
      <c r="I144" s="172"/>
      <c r="J144" s="163"/>
    </row>
    <row r="145" spans="1:10" s="117" customFormat="1" x14ac:dyDescent="0.25">
      <c r="A145" s="111">
        <v>44834</v>
      </c>
      <c r="B145" s="102" t="s">
        <v>265</v>
      </c>
      <c r="C145" s="113">
        <v>71387.81</v>
      </c>
      <c r="D145" s="113">
        <v>0</v>
      </c>
      <c r="E145" s="112">
        <f t="shared" si="2"/>
        <v>250970.88</v>
      </c>
      <c r="F145" s="173"/>
      <c r="G145" s="174"/>
      <c r="H145" s="175"/>
      <c r="I145" s="172"/>
      <c r="J145" s="163"/>
    </row>
    <row r="146" spans="1:10" s="117" customFormat="1" x14ac:dyDescent="0.25">
      <c r="A146" s="111">
        <v>44834</v>
      </c>
      <c r="B146" s="102" t="s">
        <v>266</v>
      </c>
      <c r="C146" s="113">
        <v>166000</v>
      </c>
      <c r="D146" s="113">
        <v>0</v>
      </c>
      <c r="E146" s="100">
        <f t="shared" si="2"/>
        <v>84970.880000000005</v>
      </c>
      <c r="F146" s="173"/>
      <c r="G146" s="174"/>
      <c r="H146" s="175"/>
      <c r="I146" s="172"/>
      <c r="J146" s="163"/>
    </row>
    <row r="147" spans="1:10" s="117" customFormat="1" x14ac:dyDescent="0.25">
      <c r="A147" s="111">
        <v>44834</v>
      </c>
      <c r="B147" s="102" t="s">
        <v>60</v>
      </c>
      <c r="C147" s="113">
        <v>51000</v>
      </c>
      <c r="D147" s="113">
        <v>0</v>
      </c>
      <c r="E147" s="112">
        <f t="shared" si="2"/>
        <v>33970.880000000005</v>
      </c>
      <c r="F147" s="173"/>
      <c r="G147" s="174"/>
      <c r="H147" s="175"/>
      <c r="I147" s="172"/>
      <c r="J147" s="163"/>
    </row>
    <row r="148" spans="1:10" s="117" customFormat="1" x14ac:dyDescent="0.25">
      <c r="A148" s="111">
        <v>44834</v>
      </c>
      <c r="B148" s="102" t="s">
        <v>267</v>
      </c>
      <c r="C148" s="113">
        <v>17933.63</v>
      </c>
      <c r="D148" s="113">
        <v>0</v>
      </c>
      <c r="E148" s="100">
        <f t="shared" si="2"/>
        <v>16037.250000000004</v>
      </c>
      <c r="F148" s="173"/>
      <c r="G148" s="174"/>
      <c r="H148" s="175"/>
      <c r="I148" s="172"/>
      <c r="J148" s="163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16037.250000000004</v>
      </c>
      <c r="F149" s="173"/>
      <c r="G149" s="174"/>
      <c r="H149" s="175"/>
      <c r="I149" s="172"/>
      <c r="J149" s="163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00">
        <f t="shared" si="2"/>
        <v>16037.250000000004</v>
      </c>
      <c r="F150" s="173"/>
      <c r="G150" s="174"/>
      <c r="H150" s="175"/>
      <c r="I150" s="172"/>
      <c r="J150" s="163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16037.250000000004</v>
      </c>
      <c r="F151" s="173"/>
      <c r="G151" s="174"/>
      <c r="H151" s="175"/>
      <c r="I151" s="172"/>
      <c r="J151" s="163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00">
        <f t="shared" si="2"/>
        <v>16037.250000000004</v>
      </c>
      <c r="F152" s="173"/>
      <c r="G152" s="174"/>
      <c r="H152" s="175"/>
      <c r="I152" s="199"/>
      <c r="J152" s="163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16037.250000000004</v>
      </c>
      <c r="F153" s="173"/>
      <c r="G153" s="174"/>
      <c r="H153" s="175"/>
      <c r="I153" s="172"/>
      <c r="J153" s="163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00">
        <f t="shared" si="2"/>
        <v>16037.250000000004</v>
      </c>
      <c r="F154" s="173"/>
      <c r="G154" s="174"/>
      <c r="H154" s="175"/>
      <c r="I154" s="172"/>
      <c r="J154" s="163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2"/>
        <v>16037.250000000004</v>
      </c>
      <c r="F155" s="173"/>
      <c r="G155" s="174"/>
      <c r="H155" s="175"/>
      <c r="I155" s="172"/>
      <c r="J155" s="163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00">
        <f t="shared" si="2"/>
        <v>16037.250000000004</v>
      </c>
      <c r="F156" s="173"/>
      <c r="G156" s="174"/>
      <c r="H156" s="175"/>
      <c r="I156" s="172"/>
      <c r="J156" s="163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2"/>
        <v>16037.250000000004</v>
      </c>
      <c r="F157" s="173"/>
      <c r="G157" s="174"/>
      <c r="H157" s="175"/>
      <c r="I157" s="172"/>
      <c r="J157" s="163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00">
        <f t="shared" si="2"/>
        <v>16037.250000000004</v>
      </c>
      <c r="F158" s="173"/>
      <c r="G158" s="174"/>
      <c r="H158" s="175"/>
      <c r="I158" s="172"/>
      <c r="J158" s="163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2"/>
        <v>16037.250000000004</v>
      </c>
      <c r="F159" s="173"/>
      <c r="G159" s="174"/>
      <c r="H159" s="175"/>
      <c r="I159" s="172"/>
      <c r="J159" s="163"/>
    </row>
    <row r="160" spans="1:10" s="117" customFormat="1" x14ac:dyDescent="0.25">
      <c r="A160" s="111"/>
      <c r="B160" s="185"/>
      <c r="C160" s="113">
        <v>0</v>
      </c>
      <c r="D160" s="113">
        <v>0</v>
      </c>
      <c r="E160" s="100">
        <f t="shared" si="2"/>
        <v>16037.250000000004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2"/>
        <v>16037.250000000004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ref="E162:E225" si="3">E161-C162+D162</f>
        <v>16037.250000000004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16037.250000000004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3"/>
        <v>16037.250000000004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16037.250000000004</v>
      </c>
      <c r="F165" s="173"/>
      <c r="G165" s="174"/>
      <c r="H165" s="175"/>
      <c r="I165" s="172"/>
      <c r="J165" s="163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00">
        <f t="shared" si="3"/>
        <v>16037.250000000004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16037.250000000004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16037.250000000004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16037.250000000004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16037.250000000004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16037.250000000004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16037.250000000004</v>
      </c>
      <c r="F172" s="173"/>
      <c r="G172" s="174"/>
      <c r="H172" s="175"/>
      <c r="I172" s="172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16037.250000000004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16037.250000000004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16037.250000000004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16037.250000000004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16037.250000000004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16037.250000000004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16037.250000000004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00">
        <f t="shared" si="3"/>
        <v>16037.250000000004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16037.250000000004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16037.250000000004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16037.250000000004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16037.250000000004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16037.250000000004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16037.250000000004</v>
      </c>
      <c r="F186" s="173"/>
      <c r="G186" s="174"/>
      <c r="H186" s="175"/>
      <c r="I186" s="172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16037.250000000004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16037.250000000004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16037.250000000004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16037.250000000004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16037.250000000004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16037.250000000004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16037.250000000004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16037.250000000004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16037.250000000004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16037.250000000004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16037.250000000004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16037.250000000004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16037.250000000004</v>
      </c>
      <c r="F199" s="173"/>
      <c r="G199" s="174"/>
      <c r="H199" s="175"/>
      <c r="I199" s="172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16037.250000000004</v>
      </c>
      <c r="F200" s="173"/>
      <c r="G200" s="174"/>
      <c r="H200" s="175"/>
      <c r="I200" s="176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16037.250000000004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16037.250000000004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16037.250000000004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16037.250000000004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16037.250000000004</v>
      </c>
      <c r="F205" s="114"/>
      <c r="G205" s="115"/>
      <c r="H205" s="116"/>
      <c r="I205" s="103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16037.250000000004</v>
      </c>
      <c r="F206" s="114"/>
      <c r="G206" s="115"/>
      <c r="H206" s="116"/>
      <c r="I206" s="103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16037.250000000004</v>
      </c>
      <c r="F207" s="114"/>
      <c r="G207" s="115"/>
      <c r="H207" s="116"/>
      <c r="I207" s="103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16037.250000000004</v>
      </c>
      <c r="F208" s="114"/>
      <c r="G208" s="115"/>
      <c r="H208" s="116"/>
      <c r="I208" s="103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16037.250000000004</v>
      </c>
      <c r="F209" s="114"/>
      <c r="G209" s="115"/>
      <c r="H209" s="116"/>
      <c r="I209" s="103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16037.250000000004</v>
      </c>
      <c r="F210" s="114"/>
      <c r="G210" s="115"/>
      <c r="H210" s="116"/>
      <c r="I210" s="103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16037.250000000004</v>
      </c>
      <c r="F211" s="114"/>
      <c r="G211" s="115"/>
      <c r="H211" s="116"/>
      <c r="I211" s="103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16037.250000000004</v>
      </c>
      <c r="F212" s="114"/>
      <c r="G212" s="115"/>
      <c r="H212" s="116"/>
      <c r="I212" s="103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16037.250000000004</v>
      </c>
      <c r="F213" s="114"/>
      <c r="G213" s="115"/>
      <c r="H213" s="116"/>
      <c r="I213" s="103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16037.250000000004</v>
      </c>
      <c r="F214" s="114"/>
      <c r="G214" s="115"/>
      <c r="H214" s="116"/>
      <c r="I214" s="103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16037.250000000004</v>
      </c>
      <c r="F215" s="114"/>
      <c r="G215" s="115"/>
      <c r="H215" s="116"/>
      <c r="I215" s="103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16037.250000000004</v>
      </c>
      <c r="F216" s="114"/>
      <c r="G216" s="115"/>
      <c r="H216" s="116"/>
      <c r="I216" s="103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16037.250000000004</v>
      </c>
      <c r="F217" s="114"/>
      <c r="G217" s="115"/>
      <c r="H217" s="116"/>
      <c r="I217" s="103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16037.250000000004</v>
      </c>
      <c r="F218" s="114"/>
      <c r="G218" s="115"/>
      <c r="H218" s="116"/>
      <c r="I218" s="103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3"/>
        <v>16037.250000000004</v>
      </c>
      <c r="F219" s="114"/>
      <c r="G219" s="115"/>
      <c r="H219" s="116"/>
      <c r="I219" s="103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3"/>
        <v>16037.250000000004</v>
      </c>
      <c r="F220" s="114"/>
      <c r="G220" s="115"/>
      <c r="H220" s="116"/>
      <c r="I220" s="103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3"/>
        <v>16037.250000000004</v>
      </c>
      <c r="F221" s="114"/>
      <c r="G221" s="115"/>
      <c r="H221" s="116"/>
      <c r="I221" s="103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3"/>
        <v>16037.250000000004</v>
      </c>
      <c r="F222" s="114"/>
      <c r="G222" s="115"/>
      <c r="H222" s="116"/>
      <c r="I222" s="103"/>
      <c r="J222" s="163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3"/>
        <v>16037.250000000004</v>
      </c>
      <c r="F223" s="114"/>
      <c r="G223" s="115"/>
      <c r="H223" s="116"/>
      <c r="I223" s="103"/>
      <c r="J223" s="163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3"/>
        <v>16037.250000000004</v>
      </c>
      <c r="F224" s="114"/>
      <c r="G224" s="115"/>
      <c r="H224" s="116"/>
      <c r="I224" s="103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3"/>
        <v>16037.250000000004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4">E225-C226+D226</f>
        <v>16037.250000000004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16037.250000000004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16037.250000000004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16037.250000000004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16037.250000000004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16037.250000000004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16037.250000000004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16037.250000000004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16037.250000000004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16037.250000000004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16037.250000000004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16037.250000000004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16037.250000000004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16037.250000000004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16037.250000000004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16037.250000000004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16037.250000000004</v>
      </c>
      <c r="F242" s="114"/>
      <c r="G242" s="115"/>
      <c r="H242" s="116"/>
      <c r="I242" s="103"/>
      <c r="J242" s="163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4"/>
        <v>16037.250000000004</v>
      </c>
      <c r="F243" s="114"/>
      <c r="G243" s="115"/>
      <c r="H243" s="116"/>
      <c r="I243" s="103"/>
      <c r="J243" s="163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4"/>
        <v>16037.250000000004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16037.250000000004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16037.250000000004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16037.250000000004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16037.250000000004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16037.250000000004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16037.250000000004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16037.250000000004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16037.250000000004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16037.250000000004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16037.250000000004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16037.250000000004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16037.250000000004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16037.250000000004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16037.250000000004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16037.250000000004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16037.250000000004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16037.250000000004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16037.250000000004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16037.250000000004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16037.250000000004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16037.250000000004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16037.250000000004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16037.250000000004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4"/>
        <v>16037.250000000004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4"/>
        <v>16037.250000000004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4"/>
        <v>16037.250000000004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4"/>
        <v>16037.250000000004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4"/>
        <v>16037.250000000004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4"/>
        <v>16037.250000000004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4"/>
        <v>16037.250000000004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4"/>
        <v>16037.250000000004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4"/>
        <v>16037.250000000004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4"/>
        <v>16037.250000000004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4"/>
        <v>16037.250000000004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4"/>
        <v>16037.250000000004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4"/>
        <v>16037.250000000004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4"/>
        <v>16037.250000000004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4"/>
        <v>16037.250000000004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4"/>
        <v>16037.250000000004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4"/>
        <v>16037.250000000004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4"/>
        <v>16037.250000000004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4"/>
        <v>16037.250000000004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4"/>
        <v>16037.250000000004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4"/>
        <v>16037.250000000004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4"/>
        <v>16037.250000000004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53" si="5">E289-C290+D290</f>
        <v>16037.250000000004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16037.250000000004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16037.250000000004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16037.250000000004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16037.250000000004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16037.250000000004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16037.250000000004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16037.250000000004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16037.250000000004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16037.250000000004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16037.250000000004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16037.250000000004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16037.250000000004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16037.250000000004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16037.250000000004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16037.250000000004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16037.250000000004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5"/>
        <v>16037.250000000004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5"/>
        <v>16037.250000000004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5"/>
        <v>16037.250000000004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5"/>
        <v>16037.250000000004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5"/>
        <v>16037.250000000004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5"/>
        <v>16037.250000000004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5"/>
        <v>16037.250000000004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5"/>
        <v>16037.250000000004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5"/>
        <v>16037.250000000004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5"/>
        <v>16037.250000000004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5"/>
        <v>16037.250000000004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5"/>
        <v>16037.250000000004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5"/>
        <v>16037.250000000004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5"/>
        <v>16037.250000000004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5"/>
        <v>16037.250000000004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5"/>
        <v>16037.250000000004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5"/>
        <v>16037.250000000004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5"/>
        <v>16037.250000000004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5"/>
        <v>16037.250000000004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5"/>
        <v>16037.250000000004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5"/>
        <v>16037.250000000004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5"/>
        <v>16037.250000000004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5"/>
        <v>16037.250000000004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5"/>
        <v>16037.250000000004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5"/>
        <v>16037.250000000004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5"/>
        <v>16037.250000000004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5"/>
        <v>16037.250000000004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5"/>
        <v>16037.250000000004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5"/>
        <v>16037.250000000004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5"/>
        <v>16037.250000000004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5"/>
        <v>16037.250000000004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5"/>
        <v>16037.250000000004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5"/>
        <v>16037.250000000004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5"/>
        <v>16037.250000000004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5"/>
        <v>16037.250000000004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5"/>
        <v>16037.250000000004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5"/>
        <v>16037.250000000004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5"/>
        <v>16037.250000000004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5"/>
        <v>16037.250000000004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5"/>
        <v>16037.250000000004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5"/>
        <v>16037.250000000004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5"/>
        <v>16037.250000000004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5"/>
        <v>16037.250000000004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5"/>
        <v>16037.250000000004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5"/>
        <v>16037.250000000004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5"/>
        <v>16037.250000000004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5"/>
        <v>16037.250000000004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6">E353-C354+D354</f>
        <v>16037.250000000004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6"/>
        <v>16037.250000000004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6"/>
        <v>16037.250000000004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6"/>
        <v>16037.250000000004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6"/>
        <v>16037.250000000004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6"/>
        <v>16037.250000000004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6"/>
        <v>16037.250000000004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6"/>
        <v>16037.250000000004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6"/>
        <v>16037.250000000004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6"/>
        <v>16037.250000000004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6"/>
        <v>16037.250000000004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6"/>
        <v>16037.250000000004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6"/>
        <v>16037.250000000004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6"/>
        <v>16037.250000000004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6"/>
        <v>16037.250000000004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6"/>
        <v>16037.250000000004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6"/>
        <v>16037.250000000004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6"/>
        <v>16037.250000000004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6"/>
        <v>16037.250000000004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6"/>
        <v>16037.250000000004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6"/>
        <v>16037.250000000004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6"/>
        <v>16037.250000000004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6"/>
        <v>16037.250000000004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6"/>
        <v>16037.250000000004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6"/>
        <v>16037.250000000004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6"/>
        <v>16037.250000000004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6"/>
        <v>16037.250000000004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6"/>
        <v>16037.250000000004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6"/>
        <v>16037.250000000004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6"/>
        <v>16037.250000000004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6"/>
        <v>16037.250000000004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6"/>
        <v>16037.250000000004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6"/>
        <v>16037.250000000004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6"/>
        <v>16037.250000000004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6"/>
        <v>16037.250000000004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6"/>
        <v>16037.250000000004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6"/>
        <v>16037.250000000004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6"/>
        <v>16037.250000000004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6"/>
        <v>16037.250000000004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6"/>
        <v>16037.250000000004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6"/>
        <v>16037.250000000004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6"/>
        <v>16037.250000000004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6"/>
        <v>16037.250000000004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6"/>
        <v>16037.250000000004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6"/>
        <v>16037.250000000004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6"/>
        <v>16037.250000000004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6"/>
        <v>16037.250000000004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6"/>
        <v>16037.250000000004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6"/>
        <v>16037.250000000004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6"/>
        <v>16037.250000000004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6"/>
        <v>16037.250000000004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6"/>
        <v>16037.250000000004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6"/>
        <v>16037.250000000004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6"/>
        <v>16037.250000000004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6"/>
        <v>16037.250000000004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6"/>
        <v>16037.250000000004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6"/>
        <v>16037.250000000004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6"/>
        <v>16037.250000000004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6"/>
        <v>16037.250000000004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6"/>
        <v>16037.250000000004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6"/>
        <v>16037.250000000004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6"/>
        <v>16037.250000000004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6"/>
        <v>16037.250000000004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6"/>
        <v>16037.250000000004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7">E417-C418+D418</f>
        <v>16037.250000000004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7"/>
        <v>16037.250000000004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7"/>
        <v>16037.250000000004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7"/>
        <v>16037.250000000004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7"/>
        <v>16037.250000000004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7"/>
        <v>16037.250000000004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7"/>
        <v>16037.250000000004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7"/>
        <v>16037.250000000004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7"/>
        <v>16037.250000000004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7"/>
        <v>16037.250000000004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7"/>
        <v>16037.250000000004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7"/>
        <v>16037.250000000004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7"/>
        <v>16037.250000000004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7"/>
        <v>16037.250000000004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7"/>
        <v>16037.250000000004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7"/>
        <v>16037.250000000004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7"/>
        <v>16037.250000000004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7"/>
        <v>16037.250000000004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7"/>
        <v>16037.250000000004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7"/>
        <v>16037.250000000004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7"/>
        <v>16037.250000000004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7"/>
        <v>16037.250000000004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7"/>
        <v>16037.250000000004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7"/>
        <v>16037.250000000004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7"/>
        <v>16037.250000000004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7"/>
        <v>16037.250000000004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7"/>
        <v>16037.250000000004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7"/>
        <v>16037.250000000004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8">E445-C446+D446</f>
        <v>16037.250000000004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8"/>
        <v>16037.250000000004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8"/>
        <v>16037.250000000004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8"/>
        <v>16037.250000000004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8"/>
        <v>16037.250000000004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8"/>
        <v>16037.250000000004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8"/>
        <v>16037.250000000004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8"/>
        <v>16037.250000000004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8"/>
        <v>16037.250000000004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8"/>
        <v>16037.250000000004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8"/>
        <v>16037.250000000004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8"/>
        <v>16037.250000000004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8"/>
        <v>16037.250000000004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8"/>
        <v>16037.250000000004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8"/>
        <v>16037.250000000004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8"/>
        <v>16037.250000000004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8"/>
        <v>16037.250000000004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8"/>
        <v>16037.250000000004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8"/>
        <v>16037.250000000004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8"/>
        <v>16037.250000000004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8"/>
        <v>16037.250000000004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8"/>
        <v>16037.250000000004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8"/>
        <v>16037.250000000004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8"/>
        <v>16037.250000000004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8"/>
        <v>16037.250000000004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8"/>
        <v>16037.250000000004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8"/>
        <v>16037.250000000004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8"/>
        <v>16037.250000000004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8"/>
        <v>16037.250000000004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8"/>
        <v>16037.250000000004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16037.250000000004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16037.250000000004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8"/>
        <v>16037.250000000004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16037.250000000004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8"/>
        <v>16037.250000000004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16037.250000000004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8"/>
        <v>16037.250000000004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16037.250000000004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8"/>
        <v>16037.250000000004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16037.250000000004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8"/>
        <v>16037.250000000004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16037.250000000004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8"/>
        <v>16037.250000000004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16037.250000000004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8"/>
        <v>16037.250000000004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16037.250000000004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8"/>
        <v>16037.250000000004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16037.250000000004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9">E493-C494+D494</f>
        <v>16037.250000000004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9"/>
        <v>16037.250000000004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9"/>
        <v>16037.250000000004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9"/>
        <v>16037.250000000004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9"/>
        <v>16037.250000000004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9"/>
        <v>16037.250000000004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9"/>
        <v>16037.250000000004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9"/>
        <v>16037.250000000004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9"/>
        <v>16037.250000000004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9"/>
        <v>16037.250000000004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9"/>
        <v>16037.250000000004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9"/>
        <v>16037.250000000004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9"/>
        <v>16037.250000000004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9"/>
        <v>16037.250000000004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9"/>
        <v>16037.250000000004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9"/>
        <v>16037.250000000004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9"/>
        <v>16037.250000000004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9"/>
        <v>16037.250000000004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9"/>
        <v>16037.250000000004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9"/>
        <v>16037.250000000004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9"/>
        <v>16037.250000000004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9"/>
        <v>16037.250000000004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9"/>
        <v>16037.250000000004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9"/>
        <v>16037.250000000004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9"/>
        <v>16037.250000000004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9"/>
        <v>16037.250000000004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9"/>
        <v>16037.250000000004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9"/>
        <v>16037.250000000004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9"/>
        <v>16037.250000000004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9"/>
        <v>16037.250000000004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9"/>
        <v>16037.250000000004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9"/>
        <v>16037.250000000004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9"/>
        <v>16037.250000000004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9"/>
        <v>16037.250000000004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9"/>
        <v>16037.250000000004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9"/>
        <v>16037.250000000004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9"/>
        <v>16037.250000000004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9"/>
        <v>16037.250000000004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9"/>
        <v>16037.250000000004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9"/>
        <v>16037.250000000004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7"/>
      <c r="G1" s="225" t="s">
        <v>24</v>
      </c>
      <c r="H1" s="226"/>
      <c r="I1" s="226"/>
      <c r="J1" s="227" t="s">
        <v>23</v>
      </c>
      <c r="K1" s="227"/>
      <c r="L1" s="228"/>
      <c r="M1" s="8"/>
    </row>
    <row r="2" spans="1:14" s="16" customFormat="1" ht="30" customHeight="1" thickBot="1" x14ac:dyDescent="0.3">
      <c r="A2" s="74" t="s">
        <v>22</v>
      </c>
      <c r="B2" s="75" t="s">
        <v>21</v>
      </c>
      <c r="C2" s="75" t="s">
        <v>20</v>
      </c>
      <c r="D2" s="83" t="s">
        <v>19</v>
      </c>
      <c r="E2" s="75" t="s">
        <v>0</v>
      </c>
      <c r="F2" s="75" t="s">
        <v>28</v>
      </c>
      <c r="G2" s="76" t="s">
        <v>18</v>
      </c>
      <c r="H2" s="76" t="s">
        <v>17</v>
      </c>
      <c r="I2" s="76" t="s">
        <v>16</v>
      </c>
      <c r="J2" s="77" t="s">
        <v>18</v>
      </c>
      <c r="K2" s="77" t="s">
        <v>17</v>
      </c>
      <c r="L2" s="77" t="s">
        <v>16</v>
      </c>
      <c r="M2" s="75" t="s">
        <v>27</v>
      </c>
      <c r="N2" s="78" t="s">
        <v>14</v>
      </c>
    </row>
    <row r="3" spans="1:14" s="8" customFormat="1" x14ac:dyDescent="0.25">
      <c r="A3" s="69"/>
      <c r="B3" s="70"/>
      <c r="C3" s="70"/>
      <c r="D3" s="84"/>
      <c r="E3" s="79"/>
      <c r="F3" s="148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15</v>
      </c>
      <c r="D4" s="85"/>
      <c r="E4" s="80">
        <f>BAJIO16643561!I5</f>
        <v>0</v>
      </c>
      <c r="F4" s="149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18829.95</v>
      </c>
      <c r="N4" s="15"/>
    </row>
    <row r="5" spans="1:14" x14ac:dyDescent="0.25">
      <c r="A5" s="12">
        <f>BAJIO16643561!A6</f>
        <v>44805</v>
      </c>
      <c r="B5" s="13"/>
      <c r="C5" s="13" t="str">
        <f>BAJIO16643561!B6</f>
        <v> INNOVAMED S DE RL DE CV</v>
      </c>
      <c r="D5" s="85"/>
      <c r="E5" s="80">
        <f>BAJIO16643561!I6</f>
        <v>0</v>
      </c>
      <c r="F5" s="149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4156.5517241379321</v>
      </c>
      <c r="K5" s="14">
        <f t="shared" si="1"/>
        <v>665.04827586206909</v>
      </c>
      <c r="L5" s="14">
        <f>BAJIO16643561!C6</f>
        <v>4821.6000000000004</v>
      </c>
      <c r="M5" s="90">
        <f t="shared" ref="M5:M68" si="2">M4+I5-L5</f>
        <v>14008.35</v>
      </c>
      <c r="N5" s="15"/>
    </row>
    <row r="6" spans="1:14" x14ac:dyDescent="0.25">
      <c r="A6" s="12">
        <f>BAJIO16643561!A7</f>
        <v>44805</v>
      </c>
      <c r="B6" s="13"/>
      <c r="C6" s="13" t="str">
        <f>BAJIO16643561!B7</f>
        <v>Compra - Disposicion por POS en AUTOELECTRICA FIRO </v>
      </c>
      <c r="D6" s="85"/>
      <c r="E6" s="80">
        <f>BAJIO16643561!I7</f>
        <v>0</v>
      </c>
      <c r="F6" s="149">
        <f>BAJIO16643561!H7</f>
        <v>0</v>
      </c>
      <c r="G6" s="14">
        <f t="shared" ref="G6:G53" si="3">I6/1.16</f>
        <v>0</v>
      </c>
      <c r="H6" s="14">
        <f t="shared" si="0"/>
        <v>0</v>
      </c>
      <c r="I6" s="90">
        <f>BAJIO16643561!D7</f>
        <v>0</v>
      </c>
      <c r="J6" s="14">
        <f t="shared" ref="J6:J53" si="4">L6/1.16</f>
        <v>3746.4482758620693</v>
      </c>
      <c r="K6" s="14">
        <f t="shared" si="1"/>
        <v>599.43172413793116</v>
      </c>
      <c r="L6" s="14">
        <f>BAJIO16643561!C7</f>
        <v>4345.88</v>
      </c>
      <c r="M6" s="90">
        <f t="shared" si="2"/>
        <v>9662.4700000000012</v>
      </c>
      <c r="N6" s="15"/>
    </row>
    <row r="7" spans="1:14" x14ac:dyDescent="0.25">
      <c r="A7" s="12">
        <f>BAJIO16643561!A8</f>
        <v>44805</v>
      </c>
      <c r="B7" s="13"/>
      <c r="C7" s="13" t="str">
        <f>BAJIO16643561!B8</f>
        <v>Compra - Disposicion por POS en TRACTO ACCS NORESTE</v>
      </c>
      <c r="D7" s="85"/>
      <c r="E7" s="80">
        <f>BAJIO16643561!I8</f>
        <v>0</v>
      </c>
      <c r="F7" s="149">
        <f>BAJIO16643561!H8</f>
        <v>0</v>
      </c>
      <c r="G7" s="14">
        <f t="shared" si="3"/>
        <v>0</v>
      </c>
      <c r="H7" s="14">
        <f t="shared" si="0"/>
        <v>0</v>
      </c>
      <c r="I7" s="90">
        <f>BAJIO16643561!D8</f>
        <v>0</v>
      </c>
      <c r="J7" s="14">
        <f t="shared" si="4"/>
        <v>780</v>
      </c>
      <c r="K7" s="14">
        <f t="shared" si="1"/>
        <v>124.8</v>
      </c>
      <c r="L7" s="14">
        <f>BAJIO16643561!C8</f>
        <v>904.8</v>
      </c>
      <c r="M7" s="90">
        <f t="shared" si="2"/>
        <v>8757.6700000000019</v>
      </c>
      <c r="N7" s="15"/>
    </row>
    <row r="8" spans="1:14" x14ac:dyDescent="0.25">
      <c r="A8" s="12">
        <f>BAJIO16643561!A9</f>
        <v>44805</v>
      </c>
      <c r="B8" s="13"/>
      <c r="C8" s="13" t="str">
        <f>BAJIO16643561!B9</f>
        <v> INTEGRADORA DE INSUMOS DEL NORESTE S.A.  Concepto del Pago: Transferencia de INTEGRADORA DE INSUMOS</v>
      </c>
      <c r="D8" s="85"/>
      <c r="E8" s="80" t="str">
        <f>BAJIO16643561!I9</f>
        <v>F4549</v>
      </c>
      <c r="F8" s="149">
        <f>BAJIO16643561!H9</f>
        <v>2051</v>
      </c>
      <c r="G8" s="14">
        <f t="shared" si="3"/>
        <v>3255.0000000000005</v>
      </c>
      <c r="H8" s="14">
        <f t="shared" si="0"/>
        <v>520.80000000000007</v>
      </c>
      <c r="I8" s="90">
        <f>BAJIO16643561!D9</f>
        <v>3775.8</v>
      </c>
      <c r="J8" s="14">
        <f t="shared" si="4"/>
        <v>0</v>
      </c>
      <c r="K8" s="14">
        <f t="shared" si="1"/>
        <v>0</v>
      </c>
      <c r="L8" s="14">
        <f>BAJIO16643561!C9</f>
        <v>0</v>
      </c>
      <c r="M8" s="90">
        <f t="shared" si="2"/>
        <v>12533.470000000001</v>
      </c>
      <c r="N8" s="15"/>
    </row>
    <row r="9" spans="1:14" x14ac:dyDescent="0.25">
      <c r="A9" s="12">
        <f>BAJIO16643561!A10</f>
        <v>44806</v>
      </c>
      <c r="B9" s="13"/>
      <c r="C9" s="13" t="str">
        <f>BAJIO16643561!B10</f>
        <v>CONSTRUCTORA INVERME X SA DE CV  Concepto del Pago: TRASPASO A CUENTA DE INVERMEX BAJIO</v>
      </c>
      <c r="D9" s="85"/>
      <c r="E9" s="80">
        <f>BAJIO16643561!I10</f>
        <v>0</v>
      </c>
      <c r="F9" s="149">
        <f>BAJIO16643561!H10</f>
        <v>0</v>
      </c>
      <c r="G9" s="14">
        <f t="shared" si="3"/>
        <v>86206.896551724145</v>
      </c>
      <c r="H9" s="14">
        <f t="shared" si="0"/>
        <v>13793.103448275864</v>
      </c>
      <c r="I9" s="90">
        <f>BAJIO16643561!D10</f>
        <v>100000</v>
      </c>
      <c r="J9" s="14">
        <f t="shared" si="4"/>
        <v>0</v>
      </c>
      <c r="K9" s="14">
        <f t="shared" si="1"/>
        <v>0</v>
      </c>
      <c r="L9" s="14">
        <f>BAJIO16643561!C10</f>
        <v>0</v>
      </c>
      <c r="M9" s="90">
        <f t="shared" si="2"/>
        <v>112533.47</v>
      </c>
      <c r="N9" s="15"/>
    </row>
    <row r="10" spans="1:14" x14ac:dyDescent="0.25">
      <c r="A10" s="12">
        <f>BAJIO16643561!A11</f>
        <v>44806</v>
      </c>
      <c r="B10" s="13"/>
      <c r="C10" s="13" t="str">
        <f>BAJIO16643561!B11</f>
        <v>KASE SOLUCIONES INTEGRALES   Concepto del Pago: F2063</v>
      </c>
      <c r="D10" s="85"/>
      <c r="E10" s="80">
        <f>BAJIO16643561!I11</f>
        <v>0</v>
      </c>
      <c r="F10" s="149">
        <f>BAJIO16643561!H11</f>
        <v>0</v>
      </c>
      <c r="G10" s="14">
        <f t="shared" si="3"/>
        <v>0</v>
      </c>
      <c r="H10" s="14">
        <f t="shared" si="0"/>
        <v>0</v>
      </c>
      <c r="I10" s="90">
        <f>BAJIO16643561!D11</f>
        <v>0</v>
      </c>
      <c r="J10" s="14">
        <f t="shared" si="4"/>
        <v>23358.060344827587</v>
      </c>
      <c r="K10" s="14">
        <f t="shared" si="1"/>
        <v>3737.2896551724139</v>
      </c>
      <c r="L10" s="14">
        <f>BAJIO16643561!C11</f>
        <v>27095.35</v>
      </c>
      <c r="M10" s="90">
        <f t="shared" si="2"/>
        <v>85438.12</v>
      </c>
      <c r="N10" s="15"/>
    </row>
    <row r="11" spans="1:14" x14ac:dyDescent="0.25">
      <c r="A11" s="12">
        <f>BAJIO16643561!A12</f>
        <v>44806</v>
      </c>
      <c r="B11" s="13"/>
      <c r="C11" s="13" t="str">
        <f>BAJIO16643561!B12</f>
        <v>GARZA GUZMAN HECTOR  Concepto del Pago: F170</v>
      </c>
      <c r="D11" s="85"/>
      <c r="E11" s="80">
        <f>BAJIO16643561!I12</f>
        <v>0</v>
      </c>
      <c r="F11" s="149">
        <f>BAJIO16643561!H12</f>
        <v>0</v>
      </c>
      <c r="G11" s="14">
        <f t="shared" si="3"/>
        <v>0</v>
      </c>
      <c r="H11" s="14">
        <f t="shared" si="0"/>
        <v>0</v>
      </c>
      <c r="I11" s="90">
        <f>BAJIO16643561!D12</f>
        <v>0</v>
      </c>
      <c r="J11" s="14">
        <f t="shared" si="4"/>
        <v>15000.000000000002</v>
      </c>
      <c r="K11" s="14">
        <f t="shared" si="1"/>
        <v>2400.0000000000005</v>
      </c>
      <c r="L11" s="14">
        <f>BAJIO16643561!C12</f>
        <v>17400</v>
      </c>
      <c r="M11" s="90">
        <f t="shared" si="2"/>
        <v>68038.12</v>
      </c>
      <c r="N11" s="15"/>
    </row>
    <row r="12" spans="1:14" x14ac:dyDescent="0.25">
      <c r="A12" s="12">
        <f>BAJIO16643561!A13</f>
        <v>44806</v>
      </c>
      <c r="B12" s="13"/>
      <c r="C12" s="13" t="str">
        <f>BAJIO16643561!B13</f>
        <v>GARZA GUZMAN HECTOR   Concepto del Pago: F166</v>
      </c>
      <c r="D12" s="85"/>
      <c r="E12" s="80">
        <f>BAJIO16643561!I13</f>
        <v>0</v>
      </c>
      <c r="F12" s="149">
        <f>BAJIO16643561!H13</f>
        <v>0</v>
      </c>
      <c r="G12" s="14">
        <f t="shared" si="3"/>
        <v>0</v>
      </c>
      <c r="H12" s="14">
        <f t="shared" si="0"/>
        <v>0</v>
      </c>
      <c r="I12" s="90">
        <f>BAJIO16643561!D13</f>
        <v>0</v>
      </c>
      <c r="J12" s="14">
        <f t="shared" si="4"/>
        <v>35000</v>
      </c>
      <c r="K12" s="14">
        <f t="shared" si="1"/>
        <v>5600</v>
      </c>
      <c r="L12" s="14">
        <f>BAJIO16643561!C13</f>
        <v>40600</v>
      </c>
      <c r="M12" s="90">
        <f t="shared" si="2"/>
        <v>27438.119999999995</v>
      </c>
      <c r="N12" s="15"/>
    </row>
    <row r="13" spans="1:14" x14ac:dyDescent="0.25">
      <c r="A13" s="12">
        <f>BAJIO16643561!A14</f>
        <v>44806</v>
      </c>
      <c r="B13" s="13"/>
      <c r="C13" s="13" t="str">
        <f>BAJIO16643561!B14</f>
        <v>Ryder Capital S de R L de C V  Concepto del Pago: 33871</v>
      </c>
      <c r="D13" s="85"/>
      <c r="E13" s="80" t="str">
        <f>BAJIO16643561!I14</f>
        <v>F4312</v>
      </c>
      <c r="F13" s="149">
        <f>BAJIO16643561!H14</f>
        <v>2052</v>
      </c>
      <c r="G13" s="14">
        <f t="shared" si="3"/>
        <v>39000</v>
      </c>
      <c r="H13" s="14">
        <f t="shared" si="0"/>
        <v>6240</v>
      </c>
      <c r="I13" s="90">
        <f>BAJIO16643561!D14</f>
        <v>45240</v>
      </c>
      <c r="J13" s="14">
        <f t="shared" si="4"/>
        <v>0</v>
      </c>
      <c r="K13" s="14">
        <f t="shared" si="1"/>
        <v>0</v>
      </c>
      <c r="L13" s="14">
        <f>BAJIO16643561!C14</f>
        <v>0</v>
      </c>
      <c r="M13" s="90">
        <f t="shared" si="2"/>
        <v>72678.12</v>
      </c>
      <c r="N13" s="15"/>
    </row>
    <row r="14" spans="1:14" ht="30" x14ac:dyDescent="0.25">
      <c r="A14" s="12">
        <f>BAJIO16643561!A15</f>
        <v>44806</v>
      </c>
      <c r="B14" s="13"/>
      <c r="C14" s="13" t="str">
        <f>BAJIO16643561!B15</f>
        <v>GRUPO MAPUCHE SA DE CV  Concepto del Pago: F 4494 ART DE LIMPIEZA</v>
      </c>
      <c r="D14" s="85"/>
      <c r="E14" s="80" t="str">
        <f>BAJIO16643561!I15</f>
        <v>F4494</v>
      </c>
      <c r="F14" s="149">
        <f>BAJIO16643561!H15</f>
        <v>2053</v>
      </c>
      <c r="G14" s="14">
        <f t="shared" si="3"/>
        <v>13200</v>
      </c>
      <c r="H14" s="14">
        <f t="shared" si="0"/>
        <v>2112</v>
      </c>
      <c r="I14" s="90">
        <f>BAJIO16643561!D15</f>
        <v>15312</v>
      </c>
      <c r="J14" s="14">
        <f t="shared" si="4"/>
        <v>0</v>
      </c>
      <c r="K14" s="14">
        <f t="shared" si="1"/>
        <v>0</v>
      </c>
      <c r="L14" s="14">
        <f>BAJIO16643561!C15</f>
        <v>0</v>
      </c>
      <c r="M14" s="90">
        <f t="shared" si="2"/>
        <v>87990.12</v>
      </c>
      <c r="N14" s="15"/>
    </row>
    <row r="15" spans="1:14" x14ac:dyDescent="0.25">
      <c r="A15" s="12">
        <f>BAJIO16643561!A16</f>
        <v>44806</v>
      </c>
      <c r="B15" s="13"/>
      <c r="C15" s="13" t="str">
        <f>BAJIO16643561!B16</f>
        <v>SERVICIOS AMBIENTALES INTERNACIONALES S  Concepto del Pago: fact 4288</v>
      </c>
      <c r="D15" s="85"/>
      <c r="E15" s="80" t="str">
        <f>BAJIO16643561!I16</f>
        <v>F4288</v>
      </c>
      <c r="F15" s="149">
        <f>BAJIO16643561!H16</f>
        <v>2054</v>
      </c>
      <c r="G15" s="14">
        <f t="shared" si="3"/>
        <v>14100.000000000002</v>
      </c>
      <c r="H15" s="14">
        <f t="shared" si="0"/>
        <v>2256.0000000000005</v>
      </c>
      <c r="I15" s="90">
        <f>BAJIO16643561!D16</f>
        <v>16356</v>
      </c>
      <c r="J15" s="14">
        <f t="shared" si="4"/>
        <v>0</v>
      </c>
      <c r="K15" s="14">
        <f t="shared" si="1"/>
        <v>0</v>
      </c>
      <c r="L15" s="14">
        <f>BAJIO16643561!C16</f>
        <v>0</v>
      </c>
      <c r="M15" s="90">
        <f t="shared" si="2"/>
        <v>104346.12</v>
      </c>
      <c r="N15" s="15"/>
    </row>
    <row r="16" spans="1:14" x14ac:dyDescent="0.25">
      <c r="A16" s="12">
        <f>BAJIO16643561!A17</f>
        <v>44806</v>
      </c>
      <c r="B16" s="13"/>
      <c r="C16" s="13" t="str">
        <f>BAJIO16643561!B17</f>
        <v>Cobro de comisión</v>
      </c>
      <c r="D16" s="85"/>
      <c r="E16" s="80">
        <f>BAJIO16643561!I17</f>
        <v>0</v>
      </c>
      <c r="F16" s="149">
        <f>BAJIO16643561!H17</f>
        <v>0</v>
      </c>
      <c r="G16" s="14">
        <f t="shared" si="3"/>
        <v>0</v>
      </c>
      <c r="H16" s="14">
        <f t="shared" si="0"/>
        <v>0</v>
      </c>
      <c r="I16" s="90">
        <f>BAJIO16643561!D17</f>
        <v>0</v>
      </c>
      <c r="J16" s="14">
        <f t="shared" si="4"/>
        <v>150</v>
      </c>
      <c r="K16" s="14">
        <f t="shared" si="1"/>
        <v>24</v>
      </c>
      <c r="L16" s="14">
        <f>BAJIO16643561!C17</f>
        <v>174</v>
      </c>
      <c r="M16" s="90">
        <f t="shared" si="2"/>
        <v>104172.12</v>
      </c>
      <c r="N16" s="15"/>
    </row>
    <row r="17" spans="1:14" s="86" customFormat="1" x14ac:dyDescent="0.25">
      <c r="A17" s="12">
        <f>BAJIO16643561!A18</f>
        <v>44807</v>
      </c>
      <c r="B17" s="85"/>
      <c r="C17" s="13" t="str">
        <f>BAJIO16643561!B18</f>
        <v>URRECHA VALLES FELIPE EDUARDO  Concepto del Pago: NOMINA</v>
      </c>
      <c r="D17" s="85"/>
      <c r="E17" s="80">
        <f>BAJIO16643561!I18</f>
        <v>0</v>
      </c>
      <c r="F17" s="149">
        <f>BAJIO16643561!H18</f>
        <v>0</v>
      </c>
      <c r="G17" s="144">
        <f t="shared" si="3"/>
        <v>0</v>
      </c>
      <c r="H17" s="144">
        <f t="shared" si="0"/>
        <v>0</v>
      </c>
      <c r="I17" s="90">
        <f>BAJIO16643561!D18</f>
        <v>0</v>
      </c>
      <c r="J17" s="144">
        <f t="shared" si="4"/>
        <v>1553.2758620689656</v>
      </c>
      <c r="K17" s="144">
        <f t="shared" si="1"/>
        <v>248.52413793103449</v>
      </c>
      <c r="L17" s="14">
        <f>BAJIO16643561!C18</f>
        <v>1801.8</v>
      </c>
      <c r="M17" s="145">
        <f t="shared" si="2"/>
        <v>102370.31999999999</v>
      </c>
      <c r="N17" s="146"/>
    </row>
    <row r="18" spans="1:14" x14ac:dyDescent="0.25">
      <c r="A18" s="12">
        <f>BAJIO16643561!A19</f>
        <v>44807</v>
      </c>
      <c r="B18" s="85"/>
      <c r="C18" s="13" t="str">
        <f>BAJIO16643561!B19</f>
        <v>Compra - Disposicion por POS en BEST WESTERN PREMIER</v>
      </c>
      <c r="D18" s="85"/>
      <c r="E18" s="80">
        <f>BAJIO16643561!I19</f>
        <v>0</v>
      </c>
      <c r="F18" s="149">
        <f>BAJIO16643561!H19</f>
        <v>0</v>
      </c>
      <c r="G18" s="144"/>
      <c r="H18" s="144"/>
      <c r="I18" s="90">
        <f>BAJIO16643561!D19</f>
        <v>0</v>
      </c>
      <c r="J18" s="144">
        <f t="shared" ref="J18:J23" si="5">L18/1.16</f>
        <v>4027.1637931034488</v>
      </c>
      <c r="K18" s="144">
        <f t="shared" si="1"/>
        <v>644.34620689655185</v>
      </c>
      <c r="L18" s="14">
        <f>BAJIO16643561!C19</f>
        <v>4671.51</v>
      </c>
      <c r="M18" s="145">
        <f t="shared" si="2"/>
        <v>97698.81</v>
      </c>
      <c r="N18" s="15"/>
    </row>
    <row r="19" spans="1:14" x14ac:dyDescent="0.25">
      <c r="A19" s="12">
        <f>BAJIO16643561!A20</f>
        <v>44809</v>
      </c>
      <c r="B19" s="85"/>
      <c r="C19" s="13" t="str">
        <f>BAJIO16643561!B20</f>
        <v>CARNES FINAS SAN JUA N SEND  TEF Recibido</v>
      </c>
      <c r="D19" s="85"/>
      <c r="E19" s="80" t="str">
        <f>BAJIO16643561!I20</f>
        <v>F4496</v>
      </c>
      <c r="F19" s="149">
        <f>BAJIO16643561!H20</f>
        <v>2055</v>
      </c>
      <c r="G19" s="144"/>
      <c r="H19" s="144"/>
      <c r="I19" s="90">
        <f>BAJIO16643561!D20</f>
        <v>14848</v>
      </c>
      <c r="J19" s="144">
        <f t="shared" si="5"/>
        <v>0</v>
      </c>
      <c r="K19" s="144">
        <f t="shared" si="1"/>
        <v>0</v>
      </c>
      <c r="L19" s="14">
        <f>BAJIO16643561!C20</f>
        <v>0</v>
      </c>
      <c r="M19" s="145">
        <f t="shared" si="2"/>
        <v>112546.81</v>
      </c>
      <c r="N19" s="15"/>
    </row>
    <row r="20" spans="1:14" x14ac:dyDescent="0.25">
      <c r="A20" s="12">
        <f>BAJIO16643561!A21</f>
        <v>44809</v>
      </c>
      <c r="B20" s="85"/>
      <c r="C20" s="13" t="str">
        <f>BAJIO16643561!B21</f>
        <v>COMERCIALIZADORA DE MANGUERAS   Concepto del Pago: F323977</v>
      </c>
      <c r="D20" s="85"/>
      <c r="E20" s="80">
        <f>BAJIO16643561!I21</f>
        <v>0</v>
      </c>
      <c r="F20" s="149">
        <f>BAJIO16643561!H21</f>
        <v>0</v>
      </c>
      <c r="G20" s="144">
        <f>I20/1.16</f>
        <v>0</v>
      </c>
      <c r="H20" s="144">
        <f t="shared" ref="H20:H83" si="6">G20*0.16</f>
        <v>0</v>
      </c>
      <c r="I20" s="90">
        <f>BAJIO16643561!D21</f>
        <v>0</v>
      </c>
      <c r="J20" s="144">
        <f t="shared" si="5"/>
        <v>4781.5862068965525</v>
      </c>
      <c r="K20" s="144">
        <f t="shared" si="1"/>
        <v>765.05379310344847</v>
      </c>
      <c r="L20" s="14">
        <f>BAJIO16643561!C21</f>
        <v>5546.64</v>
      </c>
      <c r="M20" s="145">
        <f t="shared" si="2"/>
        <v>107000.17</v>
      </c>
      <c r="N20" s="15"/>
    </row>
    <row r="21" spans="1:14" x14ac:dyDescent="0.25">
      <c r="A21" s="12">
        <f>BAJIO16643561!A22</f>
        <v>44809</v>
      </c>
      <c r="B21" s="85"/>
      <c r="C21" s="13" t="str">
        <f>BAJIO16643561!B22</f>
        <v>SOSA MONTERO IGNACIO   Concepto del Pago: LIQUIDACION DE FACTURA</v>
      </c>
      <c r="D21" s="85"/>
      <c r="E21" s="80">
        <f>BAJIO16643561!I22</f>
        <v>0</v>
      </c>
      <c r="F21" s="149">
        <f>BAJIO16643561!H22</f>
        <v>0</v>
      </c>
      <c r="G21" s="144">
        <f>I21/1.16</f>
        <v>0</v>
      </c>
      <c r="H21" s="144">
        <f t="shared" si="6"/>
        <v>0</v>
      </c>
      <c r="I21" s="90">
        <f>BAJIO16643561!D22</f>
        <v>0</v>
      </c>
      <c r="J21" s="144">
        <f t="shared" si="5"/>
        <v>2500</v>
      </c>
      <c r="K21" s="144">
        <f t="shared" si="1"/>
        <v>400</v>
      </c>
      <c r="L21" s="14">
        <f>BAJIO16643561!C22</f>
        <v>2900</v>
      </c>
      <c r="M21" s="145">
        <f t="shared" si="2"/>
        <v>104100.17</v>
      </c>
      <c r="N21" s="15"/>
    </row>
    <row r="22" spans="1:14" x14ac:dyDescent="0.25">
      <c r="A22" s="12">
        <f>BAJIO16643561!A23</f>
        <v>44809</v>
      </c>
      <c r="B22" s="85"/>
      <c r="C22" s="13" t="str">
        <f>BAJIO16643561!B23</f>
        <v>CENTRAL DE MANGUERAS Y ACCESOR   Concepto del Pago: LIQUIDACION DE FACTURA</v>
      </c>
      <c r="D22" s="85"/>
      <c r="E22" s="80">
        <f>BAJIO16643561!I23</f>
        <v>0</v>
      </c>
      <c r="F22" s="149">
        <f>BAJIO16643561!H23</f>
        <v>0</v>
      </c>
      <c r="G22" s="144">
        <f>I22/1.16</f>
        <v>0</v>
      </c>
      <c r="H22" s="144">
        <f t="shared" si="6"/>
        <v>0</v>
      </c>
      <c r="I22" s="90">
        <f>BAJIO16643561!D23</f>
        <v>0</v>
      </c>
      <c r="J22" s="144">
        <f t="shared" si="5"/>
        <v>2706.6034482758623</v>
      </c>
      <c r="K22" s="144">
        <f t="shared" si="1"/>
        <v>433.05655172413799</v>
      </c>
      <c r="L22" s="14">
        <f>BAJIO16643561!C23</f>
        <v>3139.66</v>
      </c>
      <c r="M22" s="145">
        <f t="shared" si="2"/>
        <v>100960.51</v>
      </c>
      <c r="N22" s="15"/>
    </row>
    <row r="23" spans="1:14" x14ac:dyDescent="0.25">
      <c r="A23" s="12">
        <f>BAJIO16643561!A24</f>
        <v>44809</v>
      </c>
      <c r="B23" s="85"/>
      <c r="C23" s="13" t="str">
        <f>BAJIO16643561!B24</f>
        <v>FLORES SAN VICENTE KARINA  Concepto del Pago: PAGO</v>
      </c>
      <c r="D23" s="85"/>
      <c r="E23" s="80">
        <f>BAJIO16643561!I24</f>
        <v>0</v>
      </c>
      <c r="F23" s="149">
        <f>BAJIO16643561!H24</f>
        <v>0</v>
      </c>
      <c r="G23" s="144">
        <f>I23/1.16</f>
        <v>0</v>
      </c>
      <c r="H23" s="144">
        <f t="shared" si="6"/>
        <v>0</v>
      </c>
      <c r="I23" s="90">
        <f>BAJIO16643561!D24</f>
        <v>0</v>
      </c>
      <c r="J23" s="144">
        <f t="shared" si="5"/>
        <v>5775.8620689655172</v>
      </c>
      <c r="K23" s="144">
        <f t="shared" si="1"/>
        <v>924.13793103448279</v>
      </c>
      <c r="L23" s="14">
        <f>BAJIO16643561!C24</f>
        <v>6700</v>
      </c>
      <c r="M23" s="145">
        <f t="shared" si="2"/>
        <v>94260.51</v>
      </c>
      <c r="N23" s="15"/>
    </row>
    <row r="24" spans="1:14" x14ac:dyDescent="0.25">
      <c r="A24" s="12">
        <f>BAJIO16643561!A25</f>
        <v>44809</v>
      </c>
      <c r="B24" s="85"/>
      <c r="C24" s="13" t="str">
        <f>BAJIO16643561!B25</f>
        <v>DELFINA CANTU CANTU  Concepto del Pago: LIQUIDACION DE FACTURA</v>
      </c>
      <c r="D24" s="85"/>
      <c r="E24" s="80">
        <f>BAJIO16643561!I25</f>
        <v>0</v>
      </c>
      <c r="F24" s="149">
        <f>BAJIO16643561!H25</f>
        <v>0</v>
      </c>
      <c r="G24" s="144">
        <f t="shared" si="3"/>
        <v>0</v>
      </c>
      <c r="H24" s="144">
        <f t="shared" si="6"/>
        <v>0</v>
      </c>
      <c r="I24" s="90">
        <f>BAJIO16643561!D25</f>
        <v>0</v>
      </c>
      <c r="J24" s="144">
        <f t="shared" si="4"/>
        <v>7500.0000000000009</v>
      </c>
      <c r="K24" s="144">
        <f t="shared" si="1"/>
        <v>1200.0000000000002</v>
      </c>
      <c r="L24" s="14">
        <f>BAJIO16643561!C25</f>
        <v>8700</v>
      </c>
      <c r="M24" s="145">
        <f t="shared" si="2"/>
        <v>85560.51</v>
      </c>
      <c r="N24" s="15"/>
    </row>
    <row r="25" spans="1:14" x14ac:dyDescent="0.25">
      <c r="A25" s="12">
        <f>BAJIO16643561!A26</f>
        <v>44809</v>
      </c>
      <c r="B25" s="85"/>
      <c r="C25" s="13" t="str">
        <f>BAJIO16643561!B26</f>
        <v>TECNO MAIZ SA DE CV  Concepto del Pago: 665050000090542022001</v>
      </c>
      <c r="D25" s="85"/>
      <c r="E25" s="80" t="str">
        <f>BAJIO16643561!I26</f>
        <v>F4393</v>
      </c>
      <c r="F25" s="149">
        <f>BAJIO16643561!H26</f>
        <v>2059</v>
      </c>
      <c r="G25" s="144">
        <f t="shared" si="3"/>
        <v>67200</v>
      </c>
      <c r="H25" s="144">
        <f t="shared" si="6"/>
        <v>10752</v>
      </c>
      <c r="I25" s="90">
        <f>BAJIO16643561!D26</f>
        <v>77952</v>
      </c>
      <c r="J25" s="144">
        <f t="shared" si="4"/>
        <v>0</v>
      </c>
      <c r="K25" s="144">
        <f t="shared" si="1"/>
        <v>0</v>
      </c>
      <c r="L25" s="14">
        <f>BAJIO16643561!C26</f>
        <v>0</v>
      </c>
      <c r="M25" s="145">
        <f t="shared" si="2"/>
        <v>163512.51</v>
      </c>
      <c r="N25" s="15"/>
    </row>
    <row r="26" spans="1:14" x14ac:dyDescent="0.25">
      <c r="A26" s="12">
        <f>BAJIO16643561!A27</f>
        <v>44809</v>
      </c>
      <c r="B26" s="85"/>
      <c r="C26" s="13" t="str">
        <f>BAJIO16643561!B27</f>
        <v>SERV GASOLINEROS DE MEXICO SA   Concepto del Pago: 59114</v>
      </c>
      <c r="D26" s="85"/>
      <c r="E26" s="80">
        <f>BAJIO16643561!I27</f>
        <v>0</v>
      </c>
      <c r="F26" s="149">
        <f>BAJIO16643561!H27</f>
        <v>0</v>
      </c>
      <c r="G26" s="144">
        <f t="shared" si="3"/>
        <v>0</v>
      </c>
      <c r="H26" s="144">
        <f t="shared" si="6"/>
        <v>0</v>
      </c>
      <c r="I26" s="90">
        <f>BAJIO16643561!D27</f>
        <v>0</v>
      </c>
      <c r="J26" s="144">
        <f t="shared" si="4"/>
        <v>43103.448275862072</v>
      </c>
      <c r="K26" s="144">
        <f t="shared" si="1"/>
        <v>6896.5517241379321</v>
      </c>
      <c r="L26" s="14">
        <f>BAJIO16643561!C27</f>
        <v>50000</v>
      </c>
      <c r="M26" s="145">
        <f t="shared" si="2"/>
        <v>113512.51000000001</v>
      </c>
      <c r="N26" s="15"/>
    </row>
    <row r="27" spans="1:14" ht="30" x14ac:dyDescent="0.25">
      <c r="A27" s="12">
        <f>BAJIO16643561!A28</f>
        <v>44809</v>
      </c>
      <c r="B27" s="85"/>
      <c r="C27" s="13" t="str">
        <f>BAJIO16643561!B28</f>
        <v>LIVETT CONSTRUCCIONES Y SU  Concepto del Pago: LIQUIDACION DE FACTURA</v>
      </c>
      <c r="D27" s="85"/>
      <c r="E27" s="80">
        <f>BAJIO16643561!I28</f>
        <v>0</v>
      </c>
      <c r="F27" s="149">
        <f>BAJIO16643561!H28</f>
        <v>0</v>
      </c>
      <c r="G27" s="144">
        <f t="shared" si="3"/>
        <v>0</v>
      </c>
      <c r="H27" s="144">
        <f t="shared" si="6"/>
        <v>0</v>
      </c>
      <c r="I27" s="90">
        <f>BAJIO16643561!D28</f>
        <v>0</v>
      </c>
      <c r="J27" s="144">
        <f t="shared" si="4"/>
        <v>18103.448275862069</v>
      </c>
      <c r="K27" s="144">
        <f t="shared" si="1"/>
        <v>2896.5517241379312</v>
      </c>
      <c r="L27" s="14">
        <f>BAJIO16643561!C28</f>
        <v>21000</v>
      </c>
      <c r="M27" s="145">
        <f t="shared" si="2"/>
        <v>92512.510000000009</v>
      </c>
      <c r="N27" s="15"/>
    </row>
    <row r="28" spans="1:14" x14ac:dyDescent="0.25">
      <c r="A28" s="12">
        <f>BAJIO16643561!A29</f>
        <v>44810</v>
      </c>
      <c r="B28" s="85"/>
      <c r="C28" s="13" t="str">
        <f>BAJIO16643561!B29</f>
        <v>MINDLINK SA DE CV   Concepto del Pago: CONST INVERMEX</v>
      </c>
      <c r="D28" s="85"/>
      <c r="E28" s="80">
        <f>BAJIO16643561!I29</f>
        <v>0</v>
      </c>
      <c r="F28" s="149">
        <f>BAJIO16643561!H29</f>
        <v>0</v>
      </c>
      <c r="G28" s="144">
        <f t="shared" si="3"/>
        <v>0</v>
      </c>
      <c r="H28" s="144">
        <f t="shared" si="6"/>
        <v>0</v>
      </c>
      <c r="I28" s="90">
        <f>BAJIO16643561!D29</f>
        <v>0</v>
      </c>
      <c r="J28" s="144">
        <f t="shared" si="4"/>
        <v>3000</v>
      </c>
      <c r="K28" s="144">
        <f t="shared" si="1"/>
        <v>480</v>
      </c>
      <c r="L28" s="14">
        <f>BAJIO16643561!C29</f>
        <v>3480</v>
      </c>
      <c r="M28" s="145">
        <f t="shared" si="2"/>
        <v>89032.510000000009</v>
      </c>
      <c r="N28" s="15"/>
    </row>
    <row r="29" spans="1:14" ht="30" x14ac:dyDescent="0.25">
      <c r="A29" s="12">
        <f>BAJIO16643561!A30</f>
        <v>44810</v>
      </c>
      <c r="B29" s="85"/>
      <c r="C29" s="13" t="str">
        <f>BAJIO16643561!B30</f>
        <v>PACCAR FINANCIAL MEXICO SA DE   Concepto del Pago: 3170740025</v>
      </c>
      <c r="D29" s="85"/>
      <c r="E29" s="80">
        <f>BAJIO16643561!I30</f>
        <v>0</v>
      </c>
      <c r="F29" s="149">
        <f>BAJIO16643561!H30</f>
        <v>0</v>
      </c>
      <c r="G29" s="144">
        <f t="shared" si="3"/>
        <v>0</v>
      </c>
      <c r="H29" s="144">
        <f t="shared" si="6"/>
        <v>0</v>
      </c>
      <c r="I29" s="90">
        <f>BAJIO16643561!D30</f>
        <v>0</v>
      </c>
      <c r="J29" s="144">
        <f t="shared" si="4"/>
        <v>12012.991379310346</v>
      </c>
      <c r="K29" s="144">
        <f t="shared" si="1"/>
        <v>1922.0786206896555</v>
      </c>
      <c r="L29" s="14">
        <f>BAJIO16643561!C30</f>
        <v>13935.07</v>
      </c>
      <c r="M29" s="145">
        <f t="shared" si="2"/>
        <v>75097.440000000002</v>
      </c>
      <c r="N29" s="15"/>
    </row>
    <row r="30" spans="1:14" ht="30" x14ac:dyDescent="0.25">
      <c r="A30" s="12">
        <f>BAJIO16643561!A31</f>
        <v>44811</v>
      </c>
      <c r="B30" s="85"/>
      <c r="C30" s="13" t="str">
        <f>BAJIO16643561!B31</f>
        <v>Compra - Disposicion por POS en IZZI MTY ATM</v>
      </c>
      <c r="D30" s="85"/>
      <c r="E30" s="80">
        <f>BAJIO16643561!I31</f>
        <v>0</v>
      </c>
      <c r="F30" s="149">
        <f>BAJIO16643561!H31</f>
        <v>0</v>
      </c>
      <c r="G30" s="144">
        <f t="shared" si="3"/>
        <v>0</v>
      </c>
      <c r="H30" s="144">
        <f t="shared" si="6"/>
        <v>0</v>
      </c>
      <c r="I30" s="90">
        <f>BAJIO16643561!D31</f>
        <v>0</v>
      </c>
      <c r="J30" s="144">
        <f t="shared" si="4"/>
        <v>698.27586206896558</v>
      </c>
      <c r="K30" s="144">
        <f t="shared" si="1"/>
        <v>111.72413793103449</v>
      </c>
      <c r="L30" s="14">
        <f>BAJIO16643561!C31</f>
        <v>810</v>
      </c>
      <c r="M30" s="145">
        <f t="shared" si="2"/>
        <v>74287.44</v>
      </c>
      <c r="N30" s="15"/>
    </row>
    <row r="31" spans="1:14" x14ac:dyDescent="0.25">
      <c r="A31" s="12">
        <f>BAJIO16643561!A32</f>
        <v>44811</v>
      </c>
      <c r="B31" s="85"/>
      <c r="C31" s="13" t="str">
        <f>BAJIO16643561!B32</f>
        <v>SERVICIOS AMBIENTALES INTERNACIONALES S  Concepto del Pago: PAGO SERV AMB INT</v>
      </c>
      <c r="D31" s="85"/>
      <c r="E31" s="80" t="str">
        <f>BAJIO16643561!I32</f>
        <v>F4226</v>
      </c>
      <c r="F31" s="149">
        <f>BAJIO16643561!H32</f>
        <v>2060</v>
      </c>
      <c r="G31" s="144">
        <f t="shared" si="3"/>
        <v>31500.000000000004</v>
      </c>
      <c r="H31" s="144">
        <f t="shared" si="6"/>
        <v>5040.0000000000009</v>
      </c>
      <c r="I31" s="90">
        <f>BAJIO16643561!D32</f>
        <v>36540</v>
      </c>
      <c r="J31" s="144">
        <f t="shared" si="4"/>
        <v>0</v>
      </c>
      <c r="K31" s="144">
        <f t="shared" si="1"/>
        <v>0</v>
      </c>
      <c r="L31" s="14">
        <f>BAJIO16643561!C32</f>
        <v>0</v>
      </c>
      <c r="M31" s="145">
        <f t="shared" si="2"/>
        <v>110827.44</v>
      </c>
      <c r="N31" s="15"/>
    </row>
    <row r="32" spans="1:14" x14ac:dyDescent="0.25">
      <c r="A32" s="12">
        <f>BAJIO16643561!A33</f>
        <v>44811</v>
      </c>
      <c r="B32" s="85"/>
      <c r="C32" s="13" t="str">
        <f>BAJIO16643561!B33</f>
        <v>SERVICIOS AMBIENTALES INTERNACIONALES S  Concepto del Pago: PAGO SERV AMB INT</v>
      </c>
      <c r="D32" s="85"/>
      <c r="E32" s="80" t="str">
        <f>BAJIO16643561!I33</f>
        <v>F4269</v>
      </c>
      <c r="F32" s="149">
        <f>BAJIO16643561!H33</f>
        <v>2061</v>
      </c>
      <c r="G32" s="144">
        <f t="shared" si="3"/>
        <v>5400</v>
      </c>
      <c r="H32" s="144">
        <f t="shared" si="6"/>
        <v>864</v>
      </c>
      <c r="I32" s="90">
        <f>BAJIO16643561!D33</f>
        <v>6264</v>
      </c>
      <c r="J32" s="144">
        <f t="shared" si="4"/>
        <v>0</v>
      </c>
      <c r="K32" s="144">
        <f t="shared" si="1"/>
        <v>0</v>
      </c>
      <c r="L32" s="14">
        <f>BAJIO16643561!C33</f>
        <v>0</v>
      </c>
      <c r="M32" s="145">
        <f t="shared" si="2"/>
        <v>117091.44</v>
      </c>
      <c r="N32" s="15"/>
    </row>
    <row r="33" spans="1:14" x14ac:dyDescent="0.25">
      <c r="A33" s="12">
        <f>BAJIO16643561!A34</f>
        <v>44811</v>
      </c>
      <c r="B33" s="85"/>
      <c r="C33" s="13" t="str">
        <f>BAJIO16643561!B34</f>
        <v>SERV GASOLINEROS DE MEXICO SA   Concepto del Pago: 59114</v>
      </c>
      <c r="D33" s="85"/>
      <c r="E33" s="80">
        <f>BAJIO16643561!I34</f>
        <v>0</v>
      </c>
      <c r="F33" s="149">
        <f>BAJIO16643561!H34</f>
        <v>0</v>
      </c>
      <c r="G33" s="144">
        <f t="shared" si="3"/>
        <v>0</v>
      </c>
      <c r="H33" s="144">
        <f t="shared" si="6"/>
        <v>0</v>
      </c>
      <c r="I33" s="90">
        <f>BAJIO16643561!D34</f>
        <v>0</v>
      </c>
      <c r="J33" s="144">
        <f t="shared" si="4"/>
        <v>30531.560344827591</v>
      </c>
      <c r="K33" s="144">
        <f t="shared" si="1"/>
        <v>4885.0496551724145</v>
      </c>
      <c r="L33" s="14">
        <f>BAJIO16643561!C34</f>
        <v>35416.61</v>
      </c>
      <c r="M33" s="145">
        <f t="shared" si="2"/>
        <v>81674.83</v>
      </c>
      <c r="N33" s="15"/>
    </row>
    <row r="34" spans="1:14" x14ac:dyDescent="0.25">
      <c r="A34" s="12">
        <f>BAJIO16643561!A35</f>
        <v>44811</v>
      </c>
      <c r="B34" s="85"/>
      <c r="C34" s="13" t="str">
        <f>BAJIO16643561!B35</f>
        <v>ALBERTO,VIZCARRA/BARRAZA  Concepto del Pago: CAMION BOMBA ASPIRADORA</v>
      </c>
      <c r="D34" s="85"/>
      <c r="E34" s="80" t="str">
        <f>BAJIO16643561!I35</f>
        <v>F4617</v>
      </c>
      <c r="F34" s="149" t="str">
        <f>BAJIO16643561!H35</f>
        <v>PUE</v>
      </c>
      <c r="G34" s="144">
        <f t="shared" si="3"/>
        <v>100000</v>
      </c>
      <c r="H34" s="144">
        <f t="shared" si="6"/>
        <v>16000</v>
      </c>
      <c r="I34" s="90">
        <f>BAJIO16643561!D35</f>
        <v>116000</v>
      </c>
      <c r="J34" s="144">
        <f t="shared" si="4"/>
        <v>0</v>
      </c>
      <c r="K34" s="144">
        <f t="shared" si="1"/>
        <v>0</v>
      </c>
      <c r="L34" s="14">
        <f>BAJIO16643561!C35</f>
        <v>0</v>
      </c>
      <c r="M34" s="145">
        <f t="shared" si="2"/>
        <v>197674.83000000002</v>
      </c>
      <c r="N34" s="15"/>
    </row>
    <row r="35" spans="1:14" x14ac:dyDescent="0.25">
      <c r="A35" s="12">
        <f>BAJIO16643561!A36</f>
        <v>44812</v>
      </c>
      <c r="B35" s="13"/>
      <c r="C35" s="13" t="str">
        <f>BAJIO16643561!B36</f>
        <v>Compra - Disposicion por POS en SERV AGUA DRENA MTY</v>
      </c>
      <c r="D35" s="85"/>
      <c r="E35" s="80">
        <f>BAJIO16643561!I36</f>
        <v>0</v>
      </c>
      <c r="F35" s="149">
        <f>BAJIO16643561!H36</f>
        <v>0</v>
      </c>
      <c r="G35" s="14">
        <f t="shared" si="3"/>
        <v>0</v>
      </c>
      <c r="H35" s="14">
        <f t="shared" si="6"/>
        <v>0</v>
      </c>
      <c r="I35" s="90">
        <f>BAJIO16643561!D36</f>
        <v>0</v>
      </c>
      <c r="J35" s="14">
        <f t="shared" si="4"/>
        <v>8286</v>
      </c>
      <c r="K35" s="14">
        <f t="shared" si="1"/>
        <v>1325.76</v>
      </c>
      <c r="L35" s="14">
        <f>BAJIO16643561!C36</f>
        <v>9611.76</v>
      </c>
      <c r="M35" s="145">
        <f t="shared" si="2"/>
        <v>188063.07</v>
      </c>
      <c r="N35" s="15"/>
    </row>
    <row r="36" spans="1:14" x14ac:dyDescent="0.25">
      <c r="A36" s="12">
        <f>BAJIO16643561!A37</f>
        <v>44812</v>
      </c>
      <c r="B36" s="13"/>
      <c r="C36" s="13" t="str">
        <f>BAJIO16643561!B37</f>
        <v>FABRICANTES DE EQUIP OS PARA REFRIGERACI  Concepto del Pago: 030580900008531080 BMERH2H</v>
      </c>
      <c r="D36" s="85"/>
      <c r="E36" s="80" t="str">
        <f>BAJIO16643561!I37</f>
        <v>F4336</v>
      </c>
      <c r="F36" s="149">
        <f>BAJIO16643561!H37</f>
        <v>2064</v>
      </c>
      <c r="G36" s="14">
        <f t="shared" si="3"/>
        <v>48000</v>
      </c>
      <c r="H36" s="14">
        <f t="shared" si="6"/>
        <v>7680</v>
      </c>
      <c r="I36" s="90">
        <f>BAJIO16643561!D37</f>
        <v>55680</v>
      </c>
      <c r="J36" s="14">
        <f t="shared" si="4"/>
        <v>0</v>
      </c>
      <c r="K36" s="14">
        <f t="shared" si="1"/>
        <v>0</v>
      </c>
      <c r="L36" s="14">
        <f>BAJIO16643561!C37</f>
        <v>0</v>
      </c>
      <c r="M36" s="145">
        <f t="shared" si="2"/>
        <v>243743.07</v>
      </c>
      <c r="N36" s="15"/>
    </row>
    <row r="37" spans="1:14" x14ac:dyDescent="0.25">
      <c r="A37" s="12">
        <f>BAJIO16643561!A38</f>
        <v>44812</v>
      </c>
      <c r="B37" s="13"/>
      <c r="C37" s="13" t="str">
        <f>BAJIO16643561!B38</f>
        <v>PACCAR FINANCIAL MEXICO SA DE   Concepto del Pago: 3170740025</v>
      </c>
      <c r="D37" s="85"/>
      <c r="E37" s="80">
        <f>BAJIO16643561!I38</f>
        <v>0</v>
      </c>
      <c r="F37" s="149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79323.586206896551</v>
      </c>
      <c r="K37" s="14">
        <f t="shared" si="1"/>
        <v>12691.773793103448</v>
      </c>
      <c r="L37" s="14">
        <f>BAJIO16643561!C38</f>
        <v>92015.360000000001</v>
      </c>
      <c r="M37" s="145">
        <f t="shared" si="2"/>
        <v>151727.71000000002</v>
      </c>
      <c r="N37" s="15"/>
    </row>
    <row r="38" spans="1:14" x14ac:dyDescent="0.25">
      <c r="A38" s="12">
        <f>BAJIO16643561!A39</f>
        <v>44813</v>
      </c>
      <c r="B38" s="13"/>
      <c r="C38" s="13" t="str">
        <f>BAJIO16643561!B39</f>
        <v>VALVULAS DE CALIDAD DE MONTERREY SA DE C  Concepto del Pago: PAGO FACTURA INV4534</v>
      </c>
      <c r="D38" s="85"/>
      <c r="E38" s="80" t="str">
        <f>BAJIO16643561!I39</f>
        <v>F4534</v>
      </c>
      <c r="F38" s="149">
        <f>BAJIO16643561!H39</f>
        <v>2065</v>
      </c>
      <c r="G38" s="14">
        <f t="shared" si="3"/>
        <v>2992.5000000000005</v>
      </c>
      <c r="H38" s="14">
        <f t="shared" si="6"/>
        <v>478.80000000000007</v>
      </c>
      <c r="I38" s="90">
        <f>BAJIO16643561!D39</f>
        <v>3471.3</v>
      </c>
      <c r="J38" s="14">
        <f t="shared" si="4"/>
        <v>0</v>
      </c>
      <c r="K38" s="14">
        <f t="shared" si="1"/>
        <v>0</v>
      </c>
      <c r="L38" s="14">
        <f>BAJIO16643561!C39</f>
        <v>0</v>
      </c>
      <c r="M38" s="145">
        <f t="shared" si="2"/>
        <v>155199.01</v>
      </c>
      <c r="N38" s="15"/>
    </row>
    <row r="39" spans="1:14" x14ac:dyDescent="0.25">
      <c r="A39" s="12">
        <f>BAJIO16643561!A40</f>
        <v>44813</v>
      </c>
      <c r="B39" s="13"/>
      <c r="C39" s="13" t="str">
        <f>BAJIO16643561!B40</f>
        <v>Compra - Disposicion por POS en 5161020002592329 SEG INBURSA CE</v>
      </c>
      <c r="D39" s="85"/>
      <c r="E39" s="80">
        <f>BAJIO16643561!I40</f>
        <v>0</v>
      </c>
      <c r="F39" s="149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4923.0172413793107</v>
      </c>
      <c r="K39" s="14">
        <f t="shared" si="1"/>
        <v>787.6827586206897</v>
      </c>
      <c r="L39" s="14">
        <f>BAJIO16643561!C40</f>
        <v>5710.7</v>
      </c>
      <c r="M39" s="145">
        <f t="shared" si="2"/>
        <v>149488.31</v>
      </c>
      <c r="N39" s="15"/>
    </row>
    <row r="40" spans="1:14" x14ac:dyDescent="0.25">
      <c r="A40" s="12">
        <f>BAJIO16643561!A41</f>
        <v>44813</v>
      </c>
      <c r="B40" s="13"/>
      <c r="C40" s="13" t="str">
        <f>BAJIO16643561!B41</f>
        <v>Compra - Disposicion por POS en 5161020002592329 VIVA AEROBUS CIB</v>
      </c>
      <c r="D40" s="85"/>
      <c r="E40" s="80">
        <f>BAJIO16643561!I41</f>
        <v>0</v>
      </c>
      <c r="F40" s="149">
        <f>BAJIO16643561!H41</f>
        <v>0</v>
      </c>
      <c r="G40" s="14">
        <f t="shared" si="3"/>
        <v>0</v>
      </c>
      <c r="H40" s="14">
        <f t="shared" si="6"/>
        <v>0</v>
      </c>
      <c r="I40" s="90">
        <f>BAJIO16643561!D41</f>
        <v>0</v>
      </c>
      <c r="J40" s="14">
        <f t="shared" si="4"/>
        <v>1502.7413793103449</v>
      </c>
      <c r="K40" s="14">
        <f t="shared" si="1"/>
        <v>240.43862068965518</v>
      </c>
      <c r="L40" s="14">
        <f>BAJIO16643561!C41</f>
        <v>1743.18</v>
      </c>
      <c r="M40" s="145">
        <f t="shared" si="2"/>
        <v>147745.13</v>
      </c>
      <c r="N40" s="15"/>
    </row>
    <row r="41" spans="1:14" x14ac:dyDescent="0.25">
      <c r="A41" s="12">
        <f>BAJIO16643561!A42</f>
        <v>44813</v>
      </c>
      <c r="B41" s="13"/>
      <c r="C41" s="13" t="str">
        <f>BAJIO16643561!B42</f>
        <v>Compra - Disposicion por POS en 5161020002592329 SEG INBURSA CE</v>
      </c>
      <c r="D41" s="85"/>
      <c r="E41" s="80">
        <f>BAJIO16643561!I42</f>
        <v>0</v>
      </c>
      <c r="F41" s="149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3001.4482758620688</v>
      </c>
      <c r="K41" s="14">
        <f t="shared" si="1"/>
        <v>480.231724137931</v>
      </c>
      <c r="L41" s="14">
        <f>BAJIO16643561!C42</f>
        <v>3481.68</v>
      </c>
      <c r="M41" s="145">
        <f t="shared" si="2"/>
        <v>144263.45000000001</v>
      </c>
      <c r="N41" s="15"/>
    </row>
    <row r="42" spans="1:14" x14ac:dyDescent="0.25">
      <c r="A42" s="12">
        <f>BAJIO16643561!A43</f>
        <v>44813</v>
      </c>
      <c r="B42" s="13"/>
      <c r="C42" s="13" t="str">
        <f>BAJIO16643561!B43</f>
        <v>Compra - Disposicion por POS en 5161020002592329 SEG INBURSA CE</v>
      </c>
      <c r="D42" s="85"/>
      <c r="E42" s="80">
        <f>BAJIO16643561!I43</f>
        <v>0</v>
      </c>
      <c r="F42" s="149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6490.0775862068967</v>
      </c>
      <c r="K42" s="14">
        <f t="shared" si="1"/>
        <v>1038.4124137931035</v>
      </c>
      <c r="L42" s="14">
        <f>BAJIO16643561!C43</f>
        <v>7528.49</v>
      </c>
      <c r="M42" s="145">
        <f t="shared" si="2"/>
        <v>136734.96000000002</v>
      </c>
      <c r="N42" s="15"/>
    </row>
    <row r="43" spans="1:14" x14ac:dyDescent="0.25">
      <c r="A43" s="12">
        <f>BAJIO16643561!A44</f>
        <v>44813</v>
      </c>
      <c r="B43" s="13"/>
      <c r="C43" s="13" t="str">
        <f>BAJIO16643561!B44</f>
        <v>LIVETT CONSTRUCCIONES Y SUM  Concepto del Pago: LIQUIDACION DE FACTURA</v>
      </c>
      <c r="D43" s="85"/>
      <c r="E43" s="80">
        <f>BAJIO16643561!I44</f>
        <v>0</v>
      </c>
      <c r="F43" s="149">
        <f>BAJIO16643561!H44</f>
        <v>0</v>
      </c>
      <c r="G43" s="14">
        <f t="shared" si="3"/>
        <v>0</v>
      </c>
      <c r="H43" s="14">
        <f t="shared" si="6"/>
        <v>0</v>
      </c>
      <c r="I43" s="90">
        <f>BAJIO16643561!D44</f>
        <v>0</v>
      </c>
      <c r="J43" s="14">
        <f t="shared" si="4"/>
        <v>50000</v>
      </c>
      <c r="K43" s="14">
        <f t="shared" si="1"/>
        <v>8000</v>
      </c>
      <c r="L43" s="14">
        <f>BAJIO16643561!C44</f>
        <v>58000</v>
      </c>
      <c r="M43" s="145">
        <f t="shared" si="2"/>
        <v>78734.960000000021</v>
      </c>
      <c r="N43" s="15"/>
    </row>
    <row r="44" spans="1:14" x14ac:dyDescent="0.25">
      <c r="A44" s="12">
        <f>BAJIO16643561!A45</f>
        <v>44813</v>
      </c>
      <c r="B44" s="13"/>
      <c r="C44" s="13" t="str">
        <f>BAJIO16643561!B45</f>
        <v>OES ENCLOSURES MANUFACTURING MEXIC  Concepto del Pago: 4483 TO 4581</v>
      </c>
      <c r="D44" s="85"/>
      <c r="E44" s="80" t="str">
        <f>BAJIO16643561!I45</f>
        <v>F4483-F4484-F4491-F4500-F4501-F4506-F4508-F4519-F4520-F4528-F4532-F4533-F4539-F4540-F4547-F4548-F4558-F4567-F4580-F4581</v>
      </c>
      <c r="F44" s="149">
        <f>BAJIO16643561!H45</f>
        <v>2074</v>
      </c>
      <c r="G44" s="14">
        <f t="shared" si="3"/>
        <v>67200</v>
      </c>
      <c r="H44" s="14">
        <f t="shared" si="6"/>
        <v>10752</v>
      </c>
      <c r="I44" s="90">
        <f>BAJIO16643561!D45</f>
        <v>77952</v>
      </c>
      <c r="J44" s="14">
        <f t="shared" si="4"/>
        <v>0</v>
      </c>
      <c r="K44" s="14">
        <f t="shared" si="1"/>
        <v>0</v>
      </c>
      <c r="L44" s="14">
        <f>BAJIO16643561!C45</f>
        <v>0</v>
      </c>
      <c r="M44" s="145">
        <f t="shared" si="2"/>
        <v>156686.96000000002</v>
      </c>
      <c r="N44" s="15"/>
    </row>
    <row r="45" spans="1:14" x14ac:dyDescent="0.25">
      <c r="A45" s="12">
        <f>BAJIO16643561!A46</f>
        <v>44813</v>
      </c>
      <c r="B45" s="13"/>
      <c r="C45" s="13" t="str">
        <f>BAJIO16643561!B46</f>
        <v>RED RECOLECTOR,SA DE CV   Concepto del Pago: CONSTRUCTORA INVERMEX SA DE CV Q02</v>
      </c>
      <c r="D45" s="85"/>
      <c r="E45" s="80" t="str">
        <f>BAJIO16643561!I46</f>
        <v>F4170-F4198</v>
      </c>
      <c r="F45" s="149">
        <f>BAJIO16643561!H46</f>
        <v>2075</v>
      </c>
      <c r="G45" s="14">
        <f t="shared" si="3"/>
        <v>76000</v>
      </c>
      <c r="H45" s="14">
        <f t="shared" si="6"/>
        <v>12160</v>
      </c>
      <c r="I45" s="90">
        <f>BAJIO16643561!D46</f>
        <v>88160</v>
      </c>
      <c r="J45" s="14">
        <f t="shared" si="4"/>
        <v>0</v>
      </c>
      <c r="K45" s="14">
        <f t="shared" si="1"/>
        <v>0</v>
      </c>
      <c r="L45" s="14">
        <f>BAJIO16643561!C46</f>
        <v>0</v>
      </c>
      <c r="M45" s="145">
        <f t="shared" si="2"/>
        <v>244846.96000000002</v>
      </c>
      <c r="N45" s="15"/>
    </row>
    <row r="46" spans="1:14" x14ac:dyDescent="0.25">
      <c r="A46" s="12">
        <f>BAJIO16643561!A47</f>
        <v>44813</v>
      </c>
      <c r="B46" s="13"/>
      <c r="C46" s="13" t="str">
        <f>BAJIO16643561!B47</f>
        <v>RED AMBIENTAL CIPRES S.A. DE C.V.   Concepto del Pago: CONSTRUCTORA INVERMEX SA DE CV Q02</v>
      </c>
      <c r="D46" s="85"/>
      <c r="E46" s="80" t="str">
        <f>BAJIO16643561!I47</f>
        <v>F4419</v>
      </c>
      <c r="F46" s="149">
        <f>BAJIO16643561!H47</f>
        <v>2076</v>
      </c>
      <c r="G46" s="14">
        <f t="shared" si="3"/>
        <v>3000</v>
      </c>
      <c r="H46" s="14">
        <f t="shared" si="6"/>
        <v>480</v>
      </c>
      <c r="I46" s="90">
        <f>BAJIO16643561!D47</f>
        <v>3480</v>
      </c>
      <c r="J46" s="14">
        <f t="shared" si="4"/>
        <v>0</v>
      </c>
      <c r="K46" s="14">
        <f t="shared" si="1"/>
        <v>0</v>
      </c>
      <c r="L46" s="14">
        <f>BAJIO16643561!C47</f>
        <v>0</v>
      </c>
      <c r="M46" s="145">
        <f t="shared" si="2"/>
        <v>248326.96000000002</v>
      </c>
      <c r="N46" s="15"/>
    </row>
    <row r="47" spans="1:14" x14ac:dyDescent="0.25">
      <c r="A47" s="12">
        <f>BAJIO16643561!A48</f>
        <v>44813</v>
      </c>
      <c r="B47" s="13"/>
      <c r="C47" s="13" t="str">
        <f>BAJIO16643561!B48</f>
        <v>IMPORT EXPORT AIII SA DE CV   Concepto del Pago: F6400</v>
      </c>
      <c r="D47" s="85"/>
      <c r="E47" s="80">
        <f>BAJIO16643561!I48</f>
        <v>0</v>
      </c>
      <c r="F47" s="149">
        <f>BAJIO16643561!H48</f>
        <v>0</v>
      </c>
      <c r="G47" s="14">
        <f t="shared" si="3"/>
        <v>0</v>
      </c>
      <c r="H47" s="14">
        <f t="shared" si="6"/>
        <v>0</v>
      </c>
      <c r="I47" s="90">
        <f>BAJIO16643561!D48</f>
        <v>0</v>
      </c>
      <c r="J47" s="14">
        <f t="shared" si="4"/>
        <v>25000</v>
      </c>
      <c r="K47" s="14">
        <f t="shared" si="1"/>
        <v>4000</v>
      </c>
      <c r="L47" s="14">
        <f>BAJIO16643561!C48</f>
        <v>29000</v>
      </c>
      <c r="M47" s="145">
        <f t="shared" si="2"/>
        <v>219326.96000000002</v>
      </c>
      <c r="N47" s="15"/>
    </row>
    <row r="48" spans="1:14" x14ac:dyDescent="0.25">
      <c r="A48" s="12">
        <f>BAJIO16643561!A49</f>
        <v>44814</v>
      </c>
      <c r="B48" s="13"/>
      <c r="C48" s="13" t="str">
        <f>BAJIO16643561!B49</f>
        <v>Compra - Disposicion por POS en 5161020002592329 SEG INBURSA CE</v>
      </c>
      <c r="D48" s="85"/>
      <c r="E48" s="80">
        <f>BAJIO16643561!I49</f>
        <v>0</v>
      </c>
      <c r="F48" s="149">
        <f>BAJIO16643561!H49</f>
        <v>0</v>
      </c>
      <c r="G48" s="14">
        <f t="shared" si="3"/>
        <v>0</v>
      </c>
      <c r="H48" s="14">
        <f t="shared" si="6"/>
        <v>0</v>
      </c>
      <c r="I48" s="90">
        <f>BAJIO16643561!D49</f>
        <v>0</v>
      </c>
      <c r="J48" s="14">
        <f t="shared" si="4"/>
        <v>6706.9827586206902</v>
      </c>
      <c r="K48" s="14">
        <f t="shared" si="1"/>
        <v>1073.1172413793104</v>
      </c>
      <c r="L48" s="14">
        <f>BAJIO16643561!C49</f>
        <v>7780.1</v>
      </c>
      <c r="M48" s="145">
        <f t="shared" si="2"/>
        <v>211546.86000000002</v>
      </c>
      <c r="N48" s="15"/>
    </row>
    <row r="49" spans="1:14" x14ac:dyDescent="0.25">
      <c r="A49" s="12">
        <f>BAJIO16643561!A50</f>
        <v>44814</v>
      </c>
      <c r="B49" s="13"/>
      <c r="C49" s="13" t="str">
        <f>BAJIO16643561!B50</f>
        <v>Compra - Disposicion por POS en 5161020002592329 SEG INBURSA CE</v>
      </c>
      <c r="D49" s="85"/>
      <c r="E49" s="80">
        <f>BAJIO16643561!I50</f>
        <v>0</v>
      </c>
      <c r="F49" s="149">
        <f>BAJIO16643561!H50</f>
        <v>0</v>
      </c>
      <c r="G49" s="14">
        <f t="shared" si="3"/>
        <v>0</v>
      </c>
      <c r="H49" s="14">
        <f t="shared" si="6"/>
        <v>0</v>
      </c>
      <c r="I49" s="90">
        <f>BAJIO16643561!D50</f>
        <v>0</v>
      </c>
      <c r="J49" s="14">
        <f t="shared" si="4"/>
        <v>6014.1810344827591</v>
      </c>
      <c r="K49" s="14">
        <f t="shared" si="1"/>
        <v>962.26896551724144</v>
      </c>
      <c r="L49" s="14">
        <f>BAJIO16643561!C50</f>
        <v>6976.45</v>
      </c>
      <c r="M49" s="145">
        <f t="shared" si="2"/>
        <v>204570.41</v>
      </c>
      <c r="N49" s="15"/>
    </row>
    <row r="50" spans="1:14" x14ac:dyDescent="0.25">
      <c r="A50" s="12">
        <f>BAJIO16643561!A51</f>
        <v>44814</v>
      </c>
      <c r="B50" s="13"/>
      <c r="C50" s="13" t="str">
        <f>BAJIO16643561!B51</f>
        <v>Compra - Disposicion por POS en 5161020002592329 SEG INBURSA CE</v>
      </c>
      <c r="D50" s="85"/>
      <c r="E50" s="80">
        <f>BAJIO16643561!I51</f>
        <v>0</v>
      </c>
      <c r="F50" s="149">
        <f>BAJIO16643561!H51</f>
        <v>0</v>
      </c>
      <c r="G50" s="14">
        <f t="shared" si="3"/>
        <v>0</v>
      </c>
      <c r="H50" s="14">
        <f t="shared" si="6"/>
        <v>0</v>
      </c>
      <c r="I50" s="90">
        <f>BAJIO16643561!D51</f>
        <v>0</v>
      </c>
      <c r="J50" s="14">
        <f t="shared" si="4"/>
        <v>5845.1724137931033</v>
      </c>
      <c r="K50" s="14">
        <f t="shared" si="1"/>
        <v>935.22758620689649</v>
      </c>
      <c r="L50" s="14">
        <f>BAJIO16643561!C51</f>
        <v>6780.4</v>
      </c>
      <c r="M50" s="90">
        <f t="shared" si="2"/>
        <v>197790.01</v>
      </c>
      <c r="N50" s="15"/>
    </row>
    <row r="51" spans="1:14" x14ac:dyDescent="0.25">
      <c r="A51" s="12">
        <f>BAJIO16643561!A52</f>
        <v>44816</v>
      </c>
      <c r="B51" s="13"/>
      <c r="C51" s="13" t="str">
        <f>BAJIO16643561!B52</f>
        <v>Compra - Disposicion por POS en RED WING SHOE</v>
      </c>
      <c r="D51" s="85"/>
      <c r="E51" s="80">
        <f>BAJIO16643561!I52</f>
        <v>0</v>
      </c>
      <c r="F51" s="149">
        <f>BAJIO16643561!H52</f>
        <v>0</v>
      </c>
      <c r="G51" s="14">
        <f t="shared" si="3"/>
        <v>0</v>
      </c>
      <c r="H51" s="14">
        <f t="shared" si="6"/>
        <v>0</v>
      </c>
      <c r="I51" s="90">
        <f>BAJIO16643561!D52</f>
        <v>0</v>
      </c>
      <c r="J51" s="14">
        <f t="shared" si="4"/>
        <v>599.13793103448279</v>
      </c>
      <c r="K51" s="14">
        <f t="shared" si="1"/>
        <v>95.862068965517253</v>
      </c>
      <c r="L51" s="14">
        <f>BAJIO16643561!C52</f>
        <v>695</v>
      </c>
      <c r="M51" s="90">
        <f t="shared" si="2"/>
        <v>197095.01</v>
      </c>
      <c r="N51" s="15"/>
    </row>
    <row r="52" spans="1:14" x14ac:dyDescent="0.25">
      <c r="A52" s="12">
        <f>BAJIO16643561!A53</f>
        <v>44816</v>
      </c>
      <c r="B52" s="13"/>
      <c r="C52" s="13" t="str">
        <f>BAJIO16643561!B53</f>
        <v>Compra - Disposicion por POS en 5161020002057257 AEROMEXICO COM H2H 2</v>
      </c>
      <c r="D52" s="85"/>
      <c r="E52" s="80">
        <f>BAJIO16643561!I53</f>
        <v>0</v>
      </c>
      <c r="F52" s="149">
        <f>BAJIO16643561!H53</f>
        <v>0</v>
      </c>
      <c r="G52" s="14">
        <f t="shared" si="3"/>
        <v>0</v>
      </c>
      <c r="H52" s="14">
        <f t="shared" si="6"/>
        <v>0</v>
      </c>
      <c r="I52" s="90">
        <f>BAJIO16643561!D53</f>
        <v>0</v>
      </c>
      <c r="J52" s="14">
        <f t="shared" si="4"/>
        <v>13565.517241379312</v>
      </c>
      <c r="K52" s="14">
        <f t="shared" si="1"/>
        <v>2170.4827586206898</v>
      </c>
      <c r="L52" s="14">
        <f>BAJIO16643561!C53</f>
        <v>15736</v>
      </c>
      <c r="M52" s="90">
        <f t="shared" si="2"/>
        <v>181359.01</v>
      </c>
      <c r="N52" s="15"/>
    </row>
    <row r="53" spans="1:14" x14ac:dyDescent="0.25">
      <c r="A53" s="12">
        <f>BAJIO16643561!A54</f>
        <v>44816</v>
      </c>
      <c r="B53" s="13"/>
      <c r="C53" s="13" t="str">
        <f>BAJIO16643561!B54</f>
        <v>GASOLINERA LAS PALMAS SA DE CV  Concepto del Pago: LIQUIDACION DE FACTURA</v>
      </c>
      <c r="D53" s="85"/>
      <c r="E53" s="80">
        <f>BAJIO16643561!I54</f>
        <v>0</v>
      </c>
      <c r="F53" s="149">
        <f>BAJIO16643561!H54</f>
        <v>0</v>
      </c>
      <c r="G53" s="14">
        <f t="shared" si="3"/>
        <v>0</v>
      </c>
      <c r="H53" s="14">
        <f t="shared" si="6"/>
        <v>0</v>
      </c>
      <c r="I53" s="90">
        <f>BAJIO16643561!D54</f>
        <v>0</v>
      </c>
      <c r="J53" s="14">
        <f t="shared" si="4"/>
        <v>2586.2068965517242</v>
      </c>
      <c r="K53" s="14">
        <f t="shared" si="1"/>
        <v>413.79310344827587</v>
      </c>
      <c r="L53" s="14">
        <f>BAJIO16643561!C54</f>
        <v>3000</v>
      </c>
      <c r="M53" s="90">
        <f t="shared" si="2"/>
        <v>178359.01</v>
      </c>
      <c r="N53" s="15"/>
    </row>
    <row r="54" spans="1:14" x14ac:dyDescent="0.25">
      <c r="A54" s="12">
        <f>BAJIO16643561!A55</f>
        <v>44816</v>
      </c>
      <c r="B54" s="13"/>
      <c r="C54" s="13" t="str">
        <f>BAJIO16643561!B55</f>
        <v>SOSA MONTERO IGNACIO   Concepto del Pago: LIQUIDACION DE FACTURA</v>
      </c>
      <c r="D54" s="85"/>
      <c r="E54" s="80">
        <f>BAJIO16643561!I55</f>
        <v>0</v>
      </c>
      <c r="F54" s="149">
        <f>BAJIO16643561!H55</f>
        <v>0</v>
      </c>
      <c r="G54" s="14">
        <f t="shared" ref="G54:G64" si="7">I54/1.16</f>
        <v>0</v>
      </c>
      <c r="H54" s="14">
        <f t="shared" si="6"/>
        <v>0</v>
      </c>
      <c r="I54" s="90">
        <f>BAJIO16643561!D55</f>
        <v>0</v>
      </c>
      <c r="J54" s="14">
        <f t="shared" ref="J54:J64" si="8">L54/1.16</f>
        <v>2500</v>
      </c>
      <c r="K54" s="14">
        <f t="shared" si="1"/>
        <v>400</v>
      </c>
      <c r="L54" s="14">
        <f>BAJIO16643561!C55</f>
        <v>2900</v>
      </c>
      <c r="M54" s="90">
        <f t="shared" si="2"/>
        <v>175459.01</v>
      </c>
      <c r="N54" s="15"/>
    </row>
    <row r="55" spans="1:14" x14ac:dyDescent="0.25">
      <c r="A55" s="12">
        <f>BAJIO16643561!A56</f>
        <v>44816</v>
      </c>
      <c r="B55" s="13"/>
      <c r="C55" s="13" t="str">
        <f>BAJIO16643561!B56</f>
        <v>Pago de Servicios  Tel.Celular-TELCEL</v>
      </c>
      <c r="D55" s="85"/>
      <c r="E55" s="80">
        <f>BAJIO16643561!I56</f>
        <v>0</v>
      </c>
      <c r="F55" s="149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4563.7931034482763</v>
      </c>
      <c r="K55" s="14">
        <f t="shared" si="1"/>
        <v>730.20689655172418</v>
      </c>
      <c r="L55" s="14">
        <f>BAJIO16643561!C56</f>
        <v>5294</v>
      </c>
      <c r="M55" s="90">
        <f t="shared" si="2"/>
        <v>170165.01</v>
      </c>
      <c r="N55" s="15"/>
    </row>
    <row r="56" spans="1:14" x14ac:dyDescent="0.25">
      <c r="A56" s="12">
        <f>BAJIO16643561!A57</f>
        <v>44817</v>
      </c>
      <c r="B56" s="13"/>
      <c r="C56" s="13" t="str">
        <f>BAJIO16643561!B57</f>
        <v>AUTOELECTRICA FIRO SA DE CV  Concepto del Pago: COTIZ 15820</v>
      </c>
      <c r="D56" s="85"/>
      <c r="E56" s="80">
        <f>BAJIO16643561!I57</f>
        <v>0</v>
      </c>
      <c r="F56" s="149">
        <f>BAJIO16643561!H57</f>
        <v>0</v>
      </c>
      <c r="G56" s="14">
        <f t="shared" si="7"/>
        <v>0</v>
      </c>
      <c r="H56" s="14">
        <f t="shared" si="6"/>
        <v>0</v>
      </c>
      <c r="I56" s="90">
        <f>BAJIO16643561!D57</f>
        <v>0</v>
      </c>
      <c r="J56" s="14">
        <f t="shared" si="8"/>
        <v>8115.1465517241386</v>
      </c>
      <c r="K56" s="14">
        <f t="shared" si="1"/>
        <v>1298.4234482758623</v>
      </c>
      <c r="L56" s="14">
        <f>BAJIO16643561!C57</f>
        <v>9413.57</v>
      </c>
      <c r="M56" s="90">
        <f t="shared" si="2"/>
        <v>160751.44</v>
      </c>
      <c r="N56" s="15"/>
    </row>
    <row r="57" spans="1:14" x14ac:dyDescent="0.25">
      <c r="A57" s="12">
        <f>BAJIO16643561!A58</f>
        <v>44817</v>
      </c>
      <c r="B57" s="13"/>
      <c r="C57" s="13" t="str">
        <f>BAJIO16643561!B58</f>
        <v>Compra - Disposicion por POS en 5161020002057257 AEROMEXICO CALLCENTER</v>
      </c>
      <c r="D57" s="85"/>
      <c r="E57" s="80">
        <f>BAJIO16643561!I58</f>
        <v>0</v>
      </c>
      <c r="F57" s="149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2163.7931034482758</v>
      </c>
      <c r="K57" s="14">
        <f t="shared" si="1"/>
        <v>346.20689655172413</v>
      </c>
      <c r="L57" s="14">
        <f>BAJIO16643561!C58</f>
        <v>2510</v>
      </c>
      <c r="M57" s="90">
        <f t="shared" si="2"/>
        <v>158241.44</v>
      </c>
      <c r="N57" s="15"/>
    </row>
    <row r="58" spans="1:14" x14ac:dyDescent="0.25">
      <c r="A58" s="12">
        <f>BAJIO16643561!A59</f>
        <v>44817</v>
      </c>
      <c r="B58" s="13"/>
      <c r="C58" s="13" t="str">
        <f>BAJIO16643561!B59</f>
        <v>FABRICANTES DE EQUIP OS PARA REFRIGERACI  Concepto del Pago: 030580900008531080 BMERH2H</v>
      </c>
      <c r="D58" s="85"/>
      <c r="E58" s="80" t="str">
        <f>BAJIO16643561!I59</f>
        <v>F4459</v>
      </c>
      <c r="F58" s="149">
        <f>BAJIO16643561!H59</f>
        <v>2070</v>
      </c>
      <c r="G58" s="14">
        <f t="shared" si="7"/>
        <v>21600</v>
      </c>
      <c r="H58" s="14">
        <f t="shared" si="6"/>
        <v>3456</v>
      </c>
      <c r="I58" s="90">
        <f>BAJIO16643561!D59</f>
        <v>25056</v>
      </c>
      <c r="J58" s="14">
        <f t="shared" si="8"/>
        <v>0</v>
      </c>
      <c r="K58" s="14">
        <f t="shared" si="1"/>
        <v>0</v>
      </c>
      <c r="L58" s="14">
        <f>BAJIO16643561!C59</f>
        <v>0</v>
      </c>
      <c r="M58" s="90">
        <f t="shared" si="2"/>
        <v>183297.44</v>
      </c>
      <c r="N58" s="15"/>
    </row>
    <row r="59" spans="1:14" x14ac:dyDescent="0.25">
      <c r="A59" s="12">
        <f>BAJIO16643561!A60</f>
        <v>44817</v>
      </c>
      <c r="B59" s="13"/>
      <c r="C59" s="13" t="str">
        <f>BAJIO16643561!B60</f>
        <v>GALVAN DOMINGO   Concepto del Pago: F3448</v>
      </c>
      <c r="D59" s="85"/>
      <c r="E59" s="80">
        <f>BAJIO16643561!I60</f>
        <v>0</v>
      </c>
      <c r="F59" s="149">
        <f>BAJIO16643561!H60</f>
        <v>0</v>
      </c>
      <c r="G59" s="14">
        <f t="shared" si="7"/>
        <v>0</v>
      </c>
      <c r="H59" s="14">
        <f t="shared" si="6"/>
        <v>0</v>
      </c>
      <c r="I59" s="90">
        <f>BAJIO16643561!D60</f>
        <v>0</v>
      </c>
      <c r="J59" s="14">
        <f t="shared" si="8"/>
        <v>1020.0000000000001</v>
      </c>
      <c r="K59" s="14">
        <f t="shared" si="1"/>
        <v>163.20000000000002</v>
      </c>
      <c r="L59" s="14">
        <f>BAJIO16643561!C60</f>
        <v>1183.2</v>
      </c>
      <c r="M59" s="90">
        <f t="shared" si="2"/>
        <v>182114.24</v>
      </c>
      <c r="N59" s="15"/>
    </row>
    <row r="60" spans="1:14" x14ac:dyDescent="0.25">
      <c r="A60" s="12">
        <f>BAJIO16643561!A61</f>
        <v>44818</v>
      </c>
      <c r="B60" s="13"/>
      <c r="C60" s="13" t="str">
        <f>BAJIO16643561!B61</f>
        <v>SERV GASOLINEROS DE MEXICO SA   Concepto del Pago: 59114</v>
      </c>
      <c r="D60" s="85"/>
      <c r="E60" s="80">
        <f>BAJIO16643561!I61</f>
        <v>0</v>
      </c>
      <c r="F60" s="149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40883.956896551725</v>
      </c>
      <c r="K60" s="14">
        <f t="shared" si="1"/>
        <v>6541.4331034482757</v>
      </c>
      <c r="L60" s="14">
        <f>BAJIO16643561!C61</f>
        <v>47425.39</v>
      </c>
      <c r="M60" s="90">
        <f t="shared" si="2"/>
        <v>134688.84999999998</v>
      </c>
      <c r="N60" s="15"/>
    </row>
    <row r="61" spans="1:14" x14ac:dyDescent="0.25">
      <c r="A61" s="12">
        <f>BAJIO16643561!A62</f>
        <v>44818</v>
      </c>
      <c r="B61" s="13"/>
      <c r="C61" s="13" t="str">
        <f>BAJIO16643561!B62</f>
        <v>RECICLAJES Y DESTILADOS MONTER   Concepto del Pago: F13636 F13637</v>
      </c>
      <c r="D61" s="85"/>
      <c r="E61" s="80">
        <f>BAJIO16643561!I62</f>
        <v>0</v>
      </c>
      <c r="F61" s="149">
        <f>BAJIO16643561!H62</f>
        <v>0</v>
      </c>
      <c r="G61" s="14">
        <f t="shared" si="7"/>
        <v>0</v>
      </c>
      <c r="H61" s="14">
        <f t="shared" si="6"/>
        <v>0</v>
      </c>
      <c r="I61" s="90">
        <f>BAJIO16643561!D62</f>
        <v>0</v>
      </c>
      <c r="J61" s="14">
        <f t="shared" si="8"/>
        <v>35000</v>
      </c>
      <c r="K61" s="14">
        <f t="shared" si="1"/>
        <v>5600</v>
      </c>
      <c r="L61" s="14">
        <f>BAJIO16643561!C62</f>
        <v>40600</v>
      </c>
      <c r="M61" s="90">
        <f t="shared" si="2"/>
        <v>94088.849999999977</v>
      </c>
      <c r="N61" s="15"/>
    </row>
    <row r="62" spans="1:14" x14ac:dyDescent="0.25">
      <c r="A62" s="12">
        <f>BAJIO16643561!A63</f>
        <v>44819</v>
      </c>
      <c r="B62" s="13"/>
      <c r="C62" s="13" t="str">
        <f>BAJIO16643561!B63</f>
        <v>EFFEM MEXICO INC Y COMPA@IA S EN N  Concepto del Pago: 251200035223722</v>
      </c>
      <c r="D62" s="85"/>
      <c r="E62" s="80" t="str">
        <f>BAJIO16643561!I63</f>
        <v>F4130</v>
      </c>
      <c r="F62" s="149">
        <f>BAJIO16643561!H63</f>
        <v>2077</v>
      </c>
      <c r="G62" s="14">
        <f t="shared" si="7"/>
        <v>45600</v>
      </c>
      <c r="H62" s="14">
        <f t="shared" si="6"/>
        <v>7296</v>
      </c>
      <c r="I62" s="90">
        <f>BAJIO16643561!D63</f>
        <v>52896</v>
      </c>
      <c r="J62" s="14">
        <f t="shared" si="8"/>
        <v>0</v>
      </c>
      <c r="K62" s="14">
        <f t="shared" si="1"/>
        <v>0</v>
      </c>
      <c r="L62" s="14">
        <f>BAJIO16643561!C63</f>
        <v>0</v>
      </c>
      <c r="M62" s="90">
        <f t="shared" si="2"/>
        <v>146984.84999999998</v>
      </c>
      <c r="N62" s="15"/>
    </row>
    <row r="63" spans="1:14" x14ac:dyDescent="0.25">
      <c r="A63" s="12">
        <f>BAJIO16643561!A64</f>
        <v>44819</v>
      </c>
      <c r="B63" s="13"/>
      <c r="C63" s="13" t="str">
        <f>BAJIO16643561!B64</f>
        <v>VALVULAS DE CALIDAD DE MONTERREY SA DE C  Concepto del Pago: PAGO FACTURA INV4568</v>
      </c>
      <c r="D63" s="85"/>
      <c r="E63" s="80" t="str">
        <f>BAJIO16643561!I64</f>
        <v>F4568</v>
      </c>
      <c r="F63" s="149">
        <f>BAJIO16643561!H64</f>
        <v>2078</v>
      </c>
      <c r="G63" s="14">
        <f t="shared" si="7"/>
        <v>2992.5000000000005</v>
      </c>
      <c r="H63" s="14">
        <f t="shared" si="6"/>
        <v>478.80000000000007</v>
      </c>
      <c r="I63" s="90">
        <f>BAJIO16643561!D64</f>
        <v>3471.3</v>
      </c>
      <c r="J63" s="14">
        <f t="shared" si="8"/>
        <v>0</v>
      </c>
      <c r="K63" s="14">
        <f t="shared" si="1"/>
        <v>0</v>
      </c>
      <c r="L63" s="14">
        <f>BAJIO16643561!C64</f>
        <v>0</v>
      </c>
      <c r="M63" s="90">
        <f t="shared" si="2"/>
        <v>150456.14999999997</v>
      </c>
      <c r="N63" s="15"/>
    </row>
    <row r="64" spans="1:14" x14ac:dyDescent="0.25">
      <c r="A64" s="12">
        <f>BAJIO16643561!A65</f>
        <v>44819</v>
      </c>
      <c r="B64" s="13"/>
      <c r="C64" s="13" t="str">
        <f>BAJIO16643561!B65</f>
        <v> ROSA ELVA MONTEMAYOR QUIROGA  Concepto del Pago: F34243</v>
      </c>
      <c r="D64" s="85"/>
      <c r="E64" s="80">
        <f>BAJIO16643561!I65</f>
        <v>0</v>
      </c>
      <c r="F64" s="149">
        <f>BAJIO16643561!H65</f>
        <v>0</v>
      </c>
      <c r="G64" s="14">
        <f t="shared" si="7"/>
        <v>0</v>
      </c>
      <c r="H64" s="14">
        <f t="shared" si="6"/>
        <v>0</v>
      </c>
      <c r="I64" s="90">
        <f>BAJIO16643561!D65</f>
        <v>0</v>
      </c>
      <c r="J64" s="14">
        <f t="shared" si="8"/>
        <v>240</v>
      </c>
      <c r="K64" s="14">
        <f t="shared" si="1"/>
        <v>38.4</v>
      </c>
      <c r="L64" s="14">
        <f>BAJIO16643561!C65</f>
        <v>278.39999999999998</v>
      </c>
      <c r="M64" s="90">
        <f t="shared" si="2"/>
        <v>150177.74999999997</v>
      </c>
      <c r="N64" s="15"/>
    </row>
    <row r="65" spans="1:14" x14ac:dyDescent="0.25">
      <c r="A65" s="12">
        <f>BAJIO16643561!A66</f>
        <v>44819</v>
      </c>
      <c r="B65" s="13"/>
      <c r="C65" s="13" t="str">
        <f>BAJIO16643561!B66</f>
        <v>TORRES ZUIGA ALMA DELIA  Concepto del Pago: F1493</v>
      </c>
      <c r="D65" s="85"/>
      <c r="E65" s="80">
        <f>BAJIO16643561!I66</f>
        <v>0</v>
      </c>
      <c r="F65" s="149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2772</v>
      </c>
      <c r="K65" s="14">
        <f t="shared" si="1"/>
        <v>443.52</v>
      </c>
      <c r="L65" s="14">
        <f>BAJIO16643561!C66</f>
        <v>3215.52</v>
      </c>
      <c r="M65" s="90">
        <f t="shared" si="2"/>
        <v>146962.22999999998</v>
      </c>
      <c r="N65" s="15"/>
    </row>
    <row r="66" spans="1:14" x14ac:dyDescent="0.25">
      <c r="A66" s="12">
        <f>BAJIO16643561!A67</f>
        <v>44819</v>
      </c>
      <c r="B66" s="13"/>
      <c r="C66" s="13" t="str">
        <f>BAJIO16643561!B67</f>
        <v>AGRONUTRIENTES DEL NORTE S.A. DE C.V.  Concepto del Pago: FACS 4335-4448-4523-4605</v>
      </c>
      <c r="D66" s="85"/>
      <c r="E66" s="80" t="str">
        <f>BAJIO16643561!I67</f>
        <v>F4335-F4448-F4523-F4605</v>
      </c>
      <c r="F66" s="149">
        <f>BAJIO16643561!H67</f>
        <v>2079</v>
      </c>
      <c r="G66" s="14">
        <f>I66/1.16</f>
        <v>12400</v>
      </c>
      <c r="H66" s="14">
        <f t="shared" si="6"/>
        <v>1984</v>
      </c>
      <c r="I66" s="90">
        <f>BAJIO16643561!D67</f>
        <v>14384</v>
      </c>
      <c r="J66" s="14">
        <f>L66/1.16</f>
        <v>0</v>
      </c>
      <c r="K66" s="14">
        <f t="shared" si="1"/>
        <v>0</v>
      </c>
      <c r="L66" s="14">
        <f>BAJIO16643561!C67</f>
        <v>0</v>
      </c>
      <c r="M66" s="90">
        <f t="shared" si="2"/>
        <v>161346.22999999998</v>
      </c>
      <c r="N66" s="15"/>
    </row>
    <row r="67" spans="1:14" x14ac:dyDescent="0.25">
      <c r="A67" s="12">
        <f>BAJIO16643561!A68</f>
        <v>44819</v>
      </c>
      <c r="B67" s="13"/>
      <c r="C67" s="13" t="str">
        <f>BAJIO16643561!B68</f>
        <v>OPERADORA DE RELLENOS SANITARI   Concepto del Pago: F10907</v>
      </c>
      <c r="D67" s="85"/>
      <c r="E67" s="80">
        <f>BAJIO16643561!I68</f>
        <v>0</v>
      </c>
      <c r="F67" s="149">
        <f>BAJIO16643561!H68</f>
        <v>0</v>
      </c>
      <c r="G67" s="14">
        <f>I67/1.16</f>
        <v>0</v>
      </c>
      <c r="H67" s="14">
        <f t="shared" si="6"/>
        <v>0</v>
      </c>
      <c r="I67" s="90">
        <f>BAJIO16643561!D68</f>
        <v>0</v>
      </c>
      <c r="J67" s="14">
        <f>L67/1.16</f>
        <v>20170.5</v>
      </c>
      <c r="K67" s="14">
        <f t="shared" si="1"/>
        <v>3227.28</v>
      </c>
      <c r="L67" s="14">
        <f>BAJIO16643561!C68</f>
        <v>23397.78</v>
      </c>
      <c r="M67" s="90">
        <f t="shared" si="2"/>
        <v>137948.44999999998</v>
      </c>
      <c r="N67" s="15"/>
    </row>
    <row r="68" spans="1:14" ht="75" x14ac:dyDescent="0.25">
      <c r="A68" s="12">
        <f>BAJIO16643561!A69</f>
        <v>44819</v>
      </c>
      <c r="B68" s="13"/>
      <c r="C68" s="13" t="str">
        <f>BAJIO16643561!B69</f>
        <v>RED RECOLECTOR,SA DE CV  Concepto del Pago: CONSTRUCTORA INVERMEX SA DE CV Q02</v>
      </c>
      <c r="D68" s="85"/>
      <c r="E68" s="80" t="str">
        <f>BAJIO16643561!I69</f>
        <v>F4286-F4287</v>
      </c>
      <c r="F68" s="149">
        <f>BAJIO16643561!H69</f>
        <v>2080</v>
      </c>
      <c r="G68" s="14">
        <f>I68/1.16</f>
        <v>56036.000000000007</v>
      </c>
      <c r="H68" s="14">
        <f t="shared" si="6"/>
        <v>8965.760000000002</v>
      </c>
      <c r="I68" s="90">
        <f>BAJIO16643561!D69</f>
        <v>65001.760000000002</v>
      </c>
      <c r="J68" s="14">
        <f>L68/1.16</f>
        <v>0</v>
      </c>
      <c r="K68" s="14">
        <f t="shared" ref="K68:K131" si="9">J68*0.16</f>
        <v>0</v>
      </c>
      <c r="L68" s="14">
        <f>BAJIO16643561!C69</f>
        <v>0</v>
      </c>
      <c r="M68" s="90">
        <f t="shared" si="2"/>
        <v>202950.21</v>
      </c>
      <c r="N68" s="15"/>
    </row>
    <row r="69" spans="1:14" x14ac:dyDescent="0.25">
      <c r="A69" s="12">
        <f>BAJIO16643561!A70</f>
        <v>44819</v>
      </c>
      <c r="B69" s="13"/>
      <c r="C69" s="13" t="str">
        <f>BAJIO16643561!B70</f>
        <v> LIVETT CONSTRUCCIONES Y SUM  Concepto del Pago: LIQUIDACION DE FACTURA</v>
      </c>
      <c r="D69" s="85"/>
      <c r="E69" s="80">
        <f>BAJIO16643561!I70</f>
        <v>0</v>
      </c>
      <c r="F69" s="149">
        <f>BAJIO16643561!H70</f>
        <v>0</v>
      </c>
      <c r="G69" s="14">
        <f>I69/1.16</f>
        <v>0</v>
      </c>
      <c r="H69" s="14">
        <f t="shared" si="6"/>
        <v>0</v>
      </c>
      <c r="I69" s="90">
        <f>BAJIO16643561!D70</f>
        <v>0</v>
      </c>
      <c r="J69" s="14">
        <f>L69/1.16</f>
        <v>35344.827586206899</v>
      </c>
      <c r="K69" s="14">
        <f t="shared" si="9"/>
        <v>5655.1724137931042</v>
      </c>
      <c r="L69" s="14">
        <f>BAJIO16643561!C70</f>
        <v>41000</v>
      </c>
      <c r="M69" s="90">
        <f t="shared" ref="M69:M132" si="10">M68+I69-L69</f>
        <v>161950.21</v>
      </c>
      <c r="N69" s="15"/>
    </row>
    <row r="70" spans="1:14" x14ac:dyDescent="0.25">
      <c r="A70" s="12">
        <f>BAJIO16643561!A71</f>
        <v>44819</v>
      </c>
      <c r="B70" s="13"/>
      <c r="C70" s="13" t="str">
        <f>BAJIO16643561!B71</f>
        <v>GEMTRON DE MEXICO SA DE CV  Concepto del Pago: 1200101649</v>
      </c>
      <c r="D70" s="85"/>
      <c r="E70" s="80" t="str">
        <f>BAJIO16643561!I71</f>
        <v>F4460-F4461</v>
      </c>
      <c r="F70" s="149">
        <f>BAJIO16643561!H71</f>
        <v>2081</v>
      </c>
      <c r="G70" s="14">
        <f t="shared" ref="G70:G120" si="11">I70/1.16</f>
        <v>33950</v>
      </c>
      <c r="H70" s="14">
        <f t="shared" si="6"/>
        <v>5432</v>
      </c>
      <c r="I70" s="90">
        <f>BAJIO16643561!D71</f>
        <v>39382</v>
      </c>
      <c r="J70" s="14">
        <f t="shared" ref="J70:J120" si="12">L70/1.16</f>
        <v>0</v>
      </c>
      <c r="K70" s="14">
        <f t="shared" si="9"/>
        <v>0</v>
      </c>
      <c r="L70" s="14">
        <f>BAJIO16643561!C71</f>
        <v>0</v>
      </c>
      <c r="M70" s="90">
        <f t="shared" si="10"/>
        <v>201332.21</v>
      </c>
      <c r="N70" s="15"/>
    </row>
    <row r="71" spans="1:14" x14ac:dyDescent="0.25">
      <c r="A71" s="12">
        <f>BAJIO16643561!A72</f>
        <v>44819</v>
      </c>
      <c r="B71" s="13"/>
      <c r="C71" s="13" t="str">
        <f>BAJIO16643561!B72</f>
        <v>BRIDGESTONE NEUMATICOS DE MONTERRE   Concepto del Pago: BRIDGESTONE NEUMATICOS DE MONTERREY SA D</v>
      </c>
      <c r="D71" s="85"/>
      <c r="E71" s="80" t="str">
        <f>BAJIO16643561!I72</f>
        <v>F4263</v>
      </c>
      <c r="F71" s="149">
        <f>BAJIO16643561!H72</f>
        <v>2083</v>
      </c>
      <c r="G71" s="14">
        <f t="shared" si="11"/>
        <v>4850</v>
      </c>
      <c r="H71" s="14">
        <f t="shared" si="6"/>
        <v>776</v>
      </c>
      <c r="I71" s="90">
        <f>BAJIO16643561!D72</f>
        <v>5626</v>
      </c>
      <c r="J71" s="14">
        <f t="shared" si="12"/>
        <v>0</v>
      </c>
      <c r="K71" s="14">
        <f t="shared" si="9"/>
        <v>0</v>
      </c>
      <c r="L71" s="14">
        <f>BAJIO16643561!C72</f>
        <v>0</v>
      </c>
      <c r="M71" s="90">
        <f t="shared" si="10"/>
        <v>206958.21</v>
      </c>
      <c r="N71" s="15"/>
    </row>
    <row r="72" spans="1:14" x14ac:dyDescent="0.25">
      <c r="A72" s="12">
        <f>BAJIO16643561!A73</f>
        <v>44819</v>
      </c>
      <c r="B72" s="13"/>
      <c r="C72" s="13" t="str">
        <f>BAJIO16643561!B73</f>
        <v>PRESAJET S A P I DE CV  Concepto del Pago: PRESAJET SAPI DE CV</v>
      </c>
      <c r="D72" s="85"/>
      <c r="E72" s="80" t="str">
        <f>BAJIO16643561!I73</f>
        <v>F4530</v>
      </c>
      <c r="F72" s="149">
        <f>BAJIO16643561!H73</f>
        <v>2082</v>
      </c>
      <c r="G72" s="14">
        <f t="shared" si="11"/>
        <v>4500</v>
      </c>
      <c r="H72" s="14">
        <f t="shared" si="6"/>
        <v>720</v>
      </c>
      <c r="I72" s="90">
        <f>BAJIO16643561!D73</f>
        <v>5220</v>
      </c>
      <c r="J72" s="14">
        <f t="shared" si="12"/>
        <v>0</v>
      </c>
      <c r="K72" s="14">
        <f t="shared" si="9"/>
        <v>0</v>
      </c>
      <c r="L72" s="14">
        <f>BAJIO16643561!C73</f>
        <v>0</v>
      </c>
      <c r="M72" s="90">
        <f t="shared" si="10"/>
        <v>212178.21</v>
      </c>
      <c r="N72" s="15"/>
    </row>
    <row r="73" spans="1:14" x14ac:dyDescent="0.25">
      <c r="A73" s="12">
        <f>BAJIO16643561!A74</f>
        <v>44819</v>
      </c>
      <c r="B73" s="13"/>
      <c r="C73" s="13" t="str">
        <f>BAJIO16643561!B74</f>
        <v>Recibo # 372076003945</v>
      </c>
      <c r="D73" s="85"/>
      <c r="E73" s="80">
        <f>BAJIO16643561!I74</f>
        <v>0</v>
      </c>
      <c r="F73" s="149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3430.1379310344832</v>
      </c>
      <c r="K73" s="14">
        <f t="shared" si="9"/>
        <v>548.82206896551736</v>
      </c>
      <c r="L73" s="14">
        <f>BAJIO16643561!C74</f>
        <v>3978.96</v>
      </c>
      <c r="M73" s="90">
        <f t="shared" si="10"/>
        <v>208199.25</v>
      </c>
      <c r="N73" s="15"/>
    </row>
    <row r="74" spans="1:14" x14ac:dyDescent="0.25">
      <c r="A74" s="12">
        <f>BAJIO16643561!A75</f>
        <v>44819</v>
      </c>
      <c r="B74" s="13"/>
      <c r="C74" s="13" t="str">
        <f>BAJIO16643561!B75</f>
        <v>ABASTECEDORA DE OFICINAS SA CV  Concepto del Pago: F7031905</v>
      </c>
      <c r="D74" s="85"/>
      <c r="E74" s="80">
        <f>BAJIO16643561!I75</f>
        <v>0</v>
      </c>
      <c r="F74" s="149">
        <f>BAJIO16643561!H75</f>
        <v>0</v>
      </c>
      <c r="G74" s="14">
        <f t="shared" si="11"/>
        <v>3430.1379310344832</v>
      </c>
      <c r="H74" s="14">
        <f t="shared" si="6"/>
        <v>548.82206896551736</v>
      </c>
      <c r="I74" s="90">
        <f>BAJIO16643561!D75</f>
        <v>3978.96</v>
      </c>
      <c r="J74" s="14">
        <f t="shared" si="12"/>
        <v>0</v>
      </c>
      <c r="K74" s="14">
        <f t="shared" si="9"/>
        <v>0</v>
      </c>
      <c r="L74" s="14">
        <f>BAJIO16643561!C75</f>
        <v>0</v>
      </c>
      <c r="M74" s="90">
        <f t="shared" si="10"/>
        <v>212178.21</v>
      </c>
      <c r="N74" s="15"/>
    </row>
    <row r="75" spans="1:14" x14ac:dyDescent="0.25">
      <c r="A75" s="12">
        <f>BAJIO16643561!A76</f>
        <v>44823</v>
      </c>
      <c r="B75" s="13"/>
      <c r="C75" s="13" t="str">
        <f>BAJIO16643561!B76</f>
        <v>MEGA ALIMENTOS SA DE CV  TEF Recibido</v>
      </c>
      <c r="D75" s="85"/>
      <c r="E75" s="80" t="str">
        <f>BAJIO16643561!I76</f>
        <v>F4492</v>
      </c>
      <c r="F75" s="149">
        <f>BAJIO16643561!H76</f>
        <v>2090</v>
      </c>
      <c r="G75" s="14">
        <f t="shared" si="11"/>
        <v>10794.000000000002</v>
      </c>
      <c r="H75" s="14">
        <f t="shared" si="6"/>
        <v>1727.0400000000004</v>
      </c>
      <c r="I75" s="90">
        <f>BAJIO16643561!D76</f>
        <v>12521.04</v>
      </c>
      <c r="J75" s="14">
        <f t="shared" si="12"/>
        <v>0</v>
      </c>
      <c r="K75" s="14">
        <f t="shared" si="9"/>
        <v>0</v>
      </c>
      <c r="L75" s="14">
        <f>BAJIO16643561!C76</f>
        <v>0</v>
      </c>
      <c r="M75" s="90">
        <f t="shared" si="10"/>
        <v>224699.25</v>
      </c>
      <c r="N75" s="15"/>
    </row>
    <row r="76" spans="1:14" x14ac:dyDescent="0.25">
      <c r="A76" s="12">
        <f>BAJIO16643561!A77</f>
        <v>44823</v>
      </c>
      <c r="B76" s="13"/>
      <c r="C76" s="13" t="str">
        <f>BAJIO16643561!B77</f>
        <v>RECUPERACIONES IND AGUIRRE   Concepto del Pago: F91855</v>
      </c>
      <c r="D76" s="85"/>
      <c r="E76" s="80">
        <f>BAJIO16643561!I77</f>
        <v>0</v>
      </c>
      <c r="F76" s="149">
        <f>BAJIO16643561!H77</f>
        <v>0</v>
      </c>
      <c r="G76" s="14">
        <f t="shared" si="11"/>
        <v>0</v>
      </c>
      <c r="H76" s="14">
        <f t="shared" si="6"/>
        <v>0</v>
      </c>
      <c r="I76" s="90">
        <f>BAJIO16643561!D77</f>
        <v>0</v>
      </c>
      <c r="J76" s="14">
        <f t="shared" si="12"/>
        <v>10425</v>
      </c>
      <c r="K76" s="14">
        <f t="shared" si="9"/>
        <v>1668</v>
      </c>
      <c r="L76" s="14">
        <f>BAJIO16643561!C77</f>
        <v>12093</v>
      </c>
      <c r="M76" s="90">
        <f t="shared" si="10"/>
        <v>212606.25</v>
      </c>
      <c r="N76" s="15"/>
    </row>
    <row r="77" spans="1:14" x14ac:dyDescent="0.25">
      <c r="A77" s="12">
        <f>BAJIO16643561!A78</f>
        <v>44823</v>
      </c>
      <c r="B77" s="13"/>
      <c r="C77" s="13" t="str">
        <f>BAJIO16643561!B78</f>
        <v>JOSE LUIS GONZALEZ CORREA  Concepto del Pago: RENTA MENSUAL</v>
      </c>
      <c r="D77" s="85"/>
      <c r="E77" s="80">
        <f>BAJIO16643561!I78</f>
        <v>0</v>
      </c>
      <c r="F77" s="149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36160.793103448275</v>
      </c>
      <c r="K77" s="14">
        <f t="shared" si="9"/>
        <v>5785.7268965517242</v>
      </c>
      <c r="L77" s="14">
        <f>BAJIO16643561!C78</f>
        <v>41946.52</v>
      </c>
      <c r="M77" s="90">
        <f t="shared" si="10"/>
        <v>170659.73</v>
      </c>
      <c r="N77" s="15"/>
    </row>
    <row r="78" spans="1:14" x14ac:dyDescent="0.25">
      <c r="A78" s="12">
        <f>BAJIO16643561!A79</f>
        <v>44823</v>
      </c>
      <c r="B78" s="13"/>
      <c r="C78" s="13" t="str">
        <f>BAJIO16643561!B79</f>
        <v>GEOEX SA DE CV  retiro lodo lampazos CONSTRUCTORA INVERMEX SA DE CV</v>
      </c>
      <c r="D78" s="85"/>
      <c r="E78" s="80" t="str">
        <f>BAJIO16643561!I79</f>
        <v>F4679</v>
      </c>
      <c r="F78" s="149" t="str">
        <f>BAJIO16643561!H79</f>
        <v>PUE</v>
      </c>
      <c r="G78" s="14">
        <f t="shared" si="11"/>
        <v>49650</v>
      </c>
      <c r="H78" s="14">
        <f t="shared" si="6"/>
        <v>7944</v>
      </c>
      <c r="I78" s="90">
        <f>BAJIO16643561!D79</f>
        <v>57594</v>
      </c>
      <c r="J78" s="14">
        <f t="shared" si="12"/>
        <v>0</v>
      </c>
      <c r="K78" s="14">
        <f t="shared" si="9"/>
        <v>0</v>
      </c>
      <c r="L78" s="14">
        <f>BAJIO16643561!C79</f>
        <v>0</v>
      </c>
      <c r="M78" s="90">
        <f t="shared" si="10"/>
        <v>228253.73</v>
      </c>
      <c r="N78" s="15"/>
    </row>
    <row r="79" spans="1:14" x14ac:dyDescent="0.25">
      <c r="A79" s="12">
        <f>BAJIO16643561!A80</f>
        <v>44823</v>
      </c>
      <c r="B79" s="13"/>
      <c r="C79" s="13" t="str">
        <f>BAJIO16643561!B80</f>
        <v>ETN TURISTAR LUJO SA DE CV  Concepto del Pago: SERVICIOS INTEGRADOS DE PASAJE Y DE TURI</v>
      </c>
      <c r="D79" s="85"/>
      <c r="E79" s="80">
        <f>BAJIO16643561!I80</f>
        <v>0</v>
      </c>
      <c r="F79" s="149">
        <f>BAJIO16643561!H80</f>
        <v>0</v>
      </c>
      <c r="G79" s="14">
        <f t="shared" si="11"/>
        <v>10800</v>
      </c>
      <c r="H79" s="14">
        <f t="shared" si="6"/>
        <v>1728</v>
      </c>
      <c r="I79" s="90">
        <f>BAJIO16643561!D80</f>
        <v>12528</v>
      </c>
      <c r="J79" s="14">
        <f t="shared" si="12"/>
        <v>0</v>
      </c>
      <c r="K79" s="14">
        <f t="shared" si="9"/>
        <v>0</v>
      </c>
      <c r="L79" s="14">
        <f>BAJIO16643561!C80</f>
        <v>0</v>
      </c>
      <c r="M79" s="90">
        <f t="shared" si="10"/>
        <v>240781.73</v>
      </c>
      <c r="N79" s="15"/>
    </row>
    <row r="80" spans="1:14" x14ac:dyDescent="0.25">
      <c r="A80" s="12">
        <f>BAJIO16643561!A81</f>
        <v>44824</v>
      </c>
      <c r="B80" s="13"/>
      <c r="C80" s="13" t="str">
        <f>BAJIO16643561!B81</f>
        <v>FABRICANTES DE EQUIPOS PARA REFRIGERACI  Concepto del Pago: 030580900008531080 BMERH2H</v>
      </c>
      <c r="D80" s="85"/>
      <c r="E80" s="80">
        <f>BAJIO16643561!I81</f>
        <v>0</v>
      </c>
      <c r="F80" s="149">
        <f>BAJIO16643561!H81</f>
        <v>0</v>
      </c>
      <c r="G80" s="14">
        <f t="shared" si="11"/>
        <v>41000</v>
      </c>
      <c r="H80" s="14">
        <f t="shared" si="6"/>
        <v>6560</v>
      </c>
      <c r="I80" s="90">
        <f>BAJIO16643561!D81</f>
        <v>47560</v>
      </c>
      <c r="J80" s="14">
        <f t="shared" si="12"/>
        <v>0</v>
      </c>
      <c r="K80" s="14">
        <f t="shared" si="9"/>
        <v>0</v>
      </c>
      <c r="L80" s="14">
        <f>BAJIO16643561!C81</f>
        <v>0</v>
      </c>
      <c r="M80" s="90">
        <f t="shared" si="10"/>
        <v>288341.73</v>
      </c>
      <c r="N80" s="15"/>
    </row>
    <row r="81" spans="1:14" x14ac:dyDescent="0.25">
      <c r="A81" s="12">
        <f>BAJIO16643561!A82</f>
        <v>44825</v>
      </c>
      <c r="B81" s="13"/>
      <c r="C81" s="13" t="str">
        <f>BAJIO16643561!B82</f>
        <v>THONA SEGUROS SA DE CV   Concepto del Pago: SEGURO DE VIDA</v>
      </c>
      <c r="D81" s="85"/>
      <c r="E81" s="80">
        <f>BAJIO16643561!I82</f>
        <v>0</v>
      </c>
      <c r="F81" s="149">
        <f>BAJIO16643561!H82</f>
        <v>0</v>
      </c>
      <c r="G81" s="14">
        <f t="shared" si="11"/>
        <v>0</v>
      </c>
      <c r="H81" s="14">
        <f t="shared" si="6"/>
        <v>0</v>
      </c>
      <c r="I81" s="90">
        <f>BAJIO16643561!D82</f>
        <v>0</v>
      </c>
      <c r="J81" s="14">
        <f t="shared" si="12"/>
        <v>474.13793103448279</v>
      </c>
      <c r="K81" s="14">
        <f t="shared" si="9"/>
        <v>75.862068965517253</v>
      </c>
      <c r="L81" s="14">
        <f>BAJIO16643561!C82</f>
        <v>550</v>
      </c>
      <c r="M81" s="90">
        <f t="shared" si="10"/>
        <v>287791.73</v>
      </c>
      <c r="N81" s="15"/>
    </row>
    <row r="82" spans="1:14" x14ac:dyDescent="0.25">
      <c r="A82" s="12">
        <f>BAJIO16643561!A83</f>
        <v>44825</v>
      </c>
      <c r="B82" s="13"/>
      <c r="C82" s="13" t="str">
        <f>BAJIO16643561!B83</f>
        <v>TESOFE INGRESOS FEDERALES RECAUDADOS   Pago de impuestos RFC Pago Referenciado Folio: 8259006636 por BajioNet</v>
      </c>
      <c r="D82" s="85"/>
      <c r="E82" s="80">
        <f>BAJIO16643561!I83</f>
        <v>0</v>
      </c>
      <c r="F82" s="149">
        <f>BAJIO16643561!H83</f>
        <v>0</v>
      </c>
      <c r="G82" s="14">
        <f t="shared" si="11"/>
        <v>0</v>
      </c>
      <c r="H82" s="14">
        <f t="shared" si="6"/>
        <v>0</v>
      </c>
      <c r="I82" s="90">
        <f>BAJIO16643561!D83</f>
        <v>0</v>
      </c>
      <c r="J82" s="14">
        <f t="shared" si="12"/>
        <v>16975.862068965518</v>
      </c>
      <c r="K82" s="14">
        <f t="shared" si="9"/>
        <v>2716.1379310344828</v>
      </c>
      <c r="L82" s="14">
        <f>BAJIO16643561!C83</f>
        <v>19692</v>
      </c>
      <c r="M82" s="90">
        <f t="shared" si="10"/>
        <v>268099.73</v>
      </c>
      <c r="N82" s="15"/>
    </row>
    <row r="83" spans="1:14" x14ac:dyDescent="0.25">
      <c r="A83" s="12">
        <f>BAJIO16643561!A84</f>
        <v>44825</v>
      </c>
      <c r="B83" s="13"/>
      <c r="C83" s="13" t="str">
        <f>BAJIO16643561!B84</f>
        <v>TESOFE INGRESOS FEDERALES RECAUDADOS  Pago de impuestos RFC Pago Referenciado Folio: 3940006169 por BajioNet</v>
      </c>
      <c r="D83" s="85"/>
      <c r="E83" s="80">
        <f>BAJIO16643561!I84</f>
        <v>0</v>
      </c>
      <c r="F83" s="149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3849.1379310344832</v>
      </c>
      <c r="K83" s="14">
        <f t="shared" si="9"/>
        <v>615.86206896551732</v>
      </c>
      <c r="L83" s="14">
        <f>BAJIO16643561!C84</f>
        <v>4465</v>
      </c>
      <c r="M83" s="90">
        <f t="shared" si="10"/>
        <v>263634.73</v>
      </c>
      <c r="N83" s="15"/>
    </row>
    <row r="84" spans="1:14" x14ac:dyDescent="0.25">
      <c r="A84" s="12">
        <f>BAJIO16643561!A85</f>
        <v>44825</v>
      </c>
      <c r="B84" s="13"/>
      <c r="C84" s="13" t="str">
        <f>BAJIO16643561!B85</f>
        <v>INTEGRADORA DE INSUMOS DEL NORESTE S.A.  Concepto del Pago: Transferencia de INTEGRADORA DE INSUMOS</v>
      </c>
      <c r="D84" s="85"/>
      <c r="E84" s="80" t="str">
        <f>BAJIO16643561!I85</f>
        <v>F4662-F4675</v>
      </c>
      <c r="F84" s="149">
        <f>BAJIO16643561!H85</f>
        <v>2093</v>
      </c>
      <c r="G84" s="14">
        <f t="shared" si="11"/>
        <v>6510.0000000000009</v>
      </c>
      <c r="H84" s="14">
        <f t="shared" ref="H84:H147" si="13">G84*0.16</f>
        <v>1041.6000000000001</v>
      </c>
      <c r="I84" s="90">
        <f>BAJIO16643561!D85</f>
        <v>7551.6</v>
      </c>
      <c r="J84" s="14">
        <f t="shared" si="12"/>
        <v>0</v>
      </c>
      <c r="K84" s="14">
        <f t="shared" si="9"/>
        <v>0</v>
      </c>
      <c r="L84" s="14">
        <f>BAJIO16643561!C85</f>
        <v>0</v>
      </c>
      <c r="M84" s="90">
        <f t="shared" si="10"/>
        <v>271186.32999999996</v>
      </c>
      <c r="N84" s="15"/>
    </row>
    <row r="85" spans="1:14" x14ac:dyDescent="0.25">
      <c r="A85" s="12">
        <f>BAJIO16643561!A86</f>
        <v>44826</v>
      </c>
      <c r="B85" s="13"/>
      <c r="C85" s="13" t="str">
        <f>BAJIO16643561!B86</f>
        <v>PROCESADORA DE RESIDUOS VERACR   Concepto del Pago: MYO JUNIO JULIO</v>
      </c>
      <c r="D85" s="85"/>
      <c r="E85" s="80">
        <f>BAJIO16643561!I86</f>
        <v>0</v>
      </c>
      <c r="F85" s="149">
        <f>BAJIO16643561!H86</f>
        <v>0</v>
      </c>
      <c r="G85" s="14">
        <f t="shared" si="11"/>
        <v>0</v>
      </c>
      <c r="H85" s="14">
        <f t="shared" si="13"/>
        <v>0</v>
      </c>
      <c r="I85" s="90">
        <f>BAJIO16643561!D86</f>
        <v>0</v>
      </c>
      <c r="J85" s="14">
        <f t="shared" si="12"/>
        <v>12930</v>
      </c>
      <c r="K85" s="14">
        <f t="shared" si="9"/>
        <v>2068.8000000000002</v>
      </c>
      <c r="L85" s="14">
        <f>BAJIO16643561!C86</f>
        <v>14998.8</v>
      </c>
      <c r="M85" s="90">
        <f t="shared" si="10"/>
        <v>256187.52999999997</v>
      </c>
      <c r="N85" s="15"/>
    </row>
    <row r="86" spans="1:14" x14ac:dyDescent="0.25">
      <c r="A86" s="12">
        <f>BAJIO16643561!A87</f>
        <v>44826</v>
      </c>
      <c r="B86" s="13"/>
      <c r="C86" s="13" t="str">
        <f>BAJIO16643561!B87</f>
        <v> ALEN DEL NORTE SA DE CV  Concepto del Pago: 0020024622CONSTRUCTORA INVERME</v>
      </c>
      <c r="D86" s="85"/>
      <c r="E86" s="80">
        <f>BAJIO16643561!I87</f>
        <v>0</v>
      </c>
      <c r="F86" s="149">
        <f>BAJIO16643561!H87</f>
        <v>0</v>
      </c>
      <c r="G86" s="14">
        <f t="shared" si="11"/>
        <v>16600</v>
      </c>
      <c r="H86" s="14">
        <f t="shared" si="13"/>
        <v>2656</v>
      </c>
      <c r="I86" s="90">
        <f>BAJIO16643561!D87</f>
        <v>19256</v>
      </c>
      <c r="J86" s="14">
        <f t="shared" si="12"/>
        <v>0</v>
      </c>
      <c r="K86" s="14">
        <f t="shared" si="9"/>
        <v>0</v>
      </c>
      <c r="L86" s="14">
        <f>BAJIO16643561!C87</f>
        <v>0</v>
      </c>
      <c r="M86" s="90">
        <f t="shared" si="10"/>
        <v>275443.52999999997</v>
      </c>
      <c r="N86" s="15"/>
    </row>
    <row r="87" spans="1:14" x14ac:dyDescent="0.25">
      <c r="A87" s="12">
        <f>BAJIO16643561!A88</f>
        <v>44826</v>
      </c>
      <c r="B87" s="13"/>
      <c r="C87" s="13" t="str">
        <f>BAJIO16643561!B88</f>
        <v>Compra - Disposicion por POS en 5161020002057257 VIVA AEROBUS CIB</v>
      </c>
      <c r="D87" s="85"/>
      <c r="E87" s="80">
        <f>BAJIO16643561!I88</f>
        <v>0</v>
      </c>
      <c r="F87" s="149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2074.5775862068967</v>
      </c>
      <c r="K87" s="14">
        <f t="shared" si="9"/>
        <v>331.93241379310348</v>
      </c>
      <c r="L87" s="14">
        <f>BAJIO16643561!C88</f>
        <v>2406.5100000000002</v>
      </c>
      <c r="M87" s="90">
        <f t="shared" si="10"/>
        <v>273037.01999999996</v>
      </c>
      <c r="N87" s="15"/>
    </row>
    <row r="88" spans="1:14" x14ac:dyDescent="0.25">
      <c r="A88" s="12">
        <f>BAJIO16643561!A89</f>
        <v>44826</v>
      </c>
      <c r="B88" s="13"/>
      <c r="C88" s="13" t="str">
        <f>BAJIO16643561!B89</f>
        <v>BACHOCO SA DE CV  Concepto del Pago: 1500603776</v>
      </c>
      <c r="D88" s="85"/>
      <c r="E88" s="80">
        <f>BAJIO16643561!I89</f>
        <v>0</v>
      </c>
      <c r="F88" s="149">
        <f>BAJIO16643561!H89</f>
        <v>0</v>
      </c>
      <c r="G88" s="14">
        <f t="shared" si="11"/>
        <v>17192.000000000004</v>
      </c>
      <c r="H88" s="14">
        <f t="shared" si="13"/>
        <v>2750.7200000000007</v>
      </c>
      <c r="I88" s="90">
        <f>BAJIO16643561!D89</f>
        <v>19942.72</v>
      </c>
      <c r="J88" s="14">
        <f t="shared" si="12"/>
        <v>0</v>
      </c>
      <c r="K88" s="14">
        <f t="shared" si="9"/>
        <v>0</v>
      </c>
      <c r="L88" s="14">
        <f>BAJIO16643561!C89</f>
        <v>0</v>
      </c>
      <c r="M88" s="90">
        <f t="shared" si="10"/>
        <v>292979.74</v>
      </c>
      <c r="N88" s="15"/>
    </row>
    <row r="89" spans="1:14" x14ac:dyDescent="0.25">
      <c r="A89" s="12">
        <f>BAJIO16643561!A90</f>
        <v>44826</v>
      </c>
      <c r="B89" s="13"/>
      <c r="C89" s="13" t="str">
        <f>BAJIO16643561!B90</f>
        <v>ONLINE CAREER CENTER MEXICO SA   Concepto del Pago: LIQUIDACION DE FACTURA</v>
      </c>
      <c r="D89" s="85"/>
      <c r="E89" s="80">
        <f>BAJIO16643561!I90</f>
        <v>0</v>
      </c>
      <c r="F89" s="149">
        <f>BAJIO16643561!H90</f>
        <v>0</v>
      </c>
      <c r="G89" s="14">
        <f t="shared" si="11"/>
        <v>0</v>
      </c>
      <c r="H89" s="14">
        <f t="shared" si="13"/>
        <v>0</v>
      </c>
      <c r="I89" s="90">
        <f>BAJIO16643561!D90</f>
        <v>0</v>
      </c>
      <c r="J89" s="14">
        <f t="shared" si="12"/>
        <v>1659.0000000000002</v>
      </c>
      <c r="K89" s="14">
        <f t="shared" si="9"/>
        <v>265.44000000000005</v>
      </c>
      <c r="L89" s="14">
        <f>BAJIO16643561!C90</f>
        <v>1924.44</v>
      </c>
      <c r="M89" s="90">
        <f t="shared" si="10"/>
        <v>291055.3</v>
      </c>
      <c r="N89" s="15"/>
    </row>
    <row r="90" spans="1:14" x14ac:dyDescent="0.25">
      <c r="A90" s="12">
        <f>BAJIO16643561!A91</f>
        <v>44827</v>
      </c>
      <c r="B90" s="13"/>
      <c r="C90" s="13" t="str">
        <f>BAJIO16643561!B91</f>
        <v>DISPERSION EPO GRAFTECH MEXICO</v>
      </c>
      <c r="D90" s="85"/>
      <c r="E90" s="80">
        <f>BAJIO16643561!I91</f>
        <v>0</v>
      </c>
      <c r="F90" s="149">
        <f>BAJIO16643561!H91</f>
        <v>0</v>
      </c>
      <c r="G90" s="14">
        <f t="shared" si="11"/>
        <v>431890.00000000006</v>
      </c>
      <c r="H90" s="14">
        <f t="shared" si="13"/>
        <v>69102.400000000009</v>
      </c>
      <c r="I90" s="90">
        <f>BAJIO16643561!D91</f>
        <v>500992.4</v>
      </c>
      <c r="J90" s="14">
        <f t="shared" si="12"/>
        <v>0</v>
      </c>
      <c r="K90" s="14">
        <f t="shared" si="9"/>
        <v>0</v>
      </c>
      <c r="L90" s="14">
        <f>BAJIO16643561!C91</f>
        <v>0</v>
      </c>
      <c r="M90" s="90">
        <f t="shared" si="10"/>
        <v>792047.7</v>
      </c>
      <c r="N90" s="15"/>
    </row>
    <row r="91" spans="1:14" x14ac:dyDescent="0.25">
      <c r="A91" s="12">
        <f>BAJIO16643561!A92</f>
        <v>44827</v>
      </c>
      <c r="B91" s="13"/>
      <c r="C91" s="13" t="str">
        <f>BAJIO16643561!B92</f>
        <v>MEGA ALIMENTOS SA DE CV   TEF Recibido</v>
      </c>
      <c r="D91" s="85"/>
      <c r="E91" s="80">
        <f>BAJIO16643561!I92</f>
        <v>0</v>
      </c>
      <c r="F91" s="149">
        <f>BAJIO16643561!H92</f>
        <v>0</v>
      </c>
      <c r="G91" s="14">
        <f t="shared" si="11"/>
        <v>64769.250000000007</v>
      </c>
      <c r="H91" s="14">
        <f t="shared" si="13"/>
        <v>10363.080000000002</v>
      </c>
      <c r="I91" s="90">
        <f>BAJIO16643561!D92</f>
        <v>75132.33</v>
      </c>
      <c r="J91" s="14">
        <f t="shared" si="12"/>
        <v>0</v>
      </c>
      <c r="K91" s="14">
        <f t="shared" si="9"/>
        <v>0</v>
      </c>
      <c r="L91" s="14">
        <f>BAJIO16643561!C92</f>
        <v>0</v>
      </c>
      <c r="M91" s="90">
        <f t="shared" si="10"/>
        <v>867180.02999999991</v>
      </c>
      <c r="N91" s="15"/>
    </row>
    <row r="92" spans="1:14" x14ac:dyDescent="0.25">
      <c r="A92" s="12">
        <f>BAJIO16643561!A93</f>
        <v>44827</v>
      </c>
      <c r="B92" s="13"/>
      <c r="C92" s="13" t="str">
        <f>BAJIO16643561!B93</f>
        <v>ZONE COMPRA S DE R L DE C V   Concepto del Pago: AUTOZONE DE MEXICO S DE RL DE CV</v>
      </c>
      <c r="D92" s="85"/>
      <c r="E92" s="80">
        <f>BAJIO16643561!I93</f>
        <v>0</v>
      </c>
      <c r="F92" s="149">
        <f>BAJIO16643561!H93</f>
        <v>0</v>
      </c>
      <c r="G92" s="14">
        <f t="shared" si="11"/>
        <v>16200.000000000002</v>
      </c>
      <c r="H92" s="14">
        <f t="shared" si="13"/>
        <v>2592.0000000000005</v>
      </c>
      <c r="I92" s="90">
        <f>BAJIO16643561!D93</f>
        <v>18792</v>
      </c>
      <c r="J92" s="14">
        <f t="shared" si="12"/>
        <v>0</v>
      </c>
      <c r="K92" s="14">
        <f t="shared" si="9"/>
        <v>0</v>
      </c>
      <c r="L92" s="14">
        <f>BAJIO16643561!C93</f>
        <v>0</v>
      </c>
      <c r="M92" s="90">
        <f t="shared" si="10"/>
        <v>885972.02999999991</v>
      </c>
      <c r="N92" s="15"/>
    </row>
    <row r="93" spans="1:14" x14ac:dyDescent="0.25">
      <c r="A93" s="12">
        <f>BAJIO16643561!A94</f>
        <v>44827</v>
      </c>
      <c r="B93" s="13"/>
      <c r="C93" s="13" t="str">
        <f>BAJIO16643561!B94</f>
        <v>Compra - Disposicion por POS en SERVIFACIL PARAISO EL</v>
      </c>
      <c r="D93" s="85"/>
      <c r="E93" s="80">
        <f>BAJIO16643561!I94</f>
        <v>0</v>
      </c>
      <c r="F93" s="149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517.24137931034488</v>
      </c>
      <c r="K93" s="14">
        <f t="shared" si="9"/>
        <v>82.758620689655189</v>
      </c>
      <c r="L93" s="14">
        <f>BAJIO16643561!C94</f>
        <v>600</v>
      </c>
      <c r="M93" s="90">
        <f t="shared" si="10"/>
        <v>885372.02999999991</v>
      </c>
      <c r="N93" s="15"/>
    </row>
    <row r="94" spans="1:14" x14ac:dyDescent="0.25">
      <c r="A94" s="12">
        <f>BAJIO16643561!A95</f>
        <v>44827</v>
      </c>
      <c r="B94" s="13"/>
      <c r="C94" s="13" t="str">
        <f>BAJIO16643561!B95</f>
        <v>Compra - Disposicion por POS en REST D AL RIO </v>
      </c>
      <c r="D94" s="85"/>
      <c r="E94" s="80">
        <f>BAJIO16643561!I95</f>
        <v>0</v>
      </c>
      <c r="F94" s="149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274.05172413793105</v>
      </c>
      <c r="K94" s="14">
        <f t="shared" si="9"/>
        <v>43.848275862068967</v>
      </c>
      <c r="L94" s="14">
        <f>BAJIO16643561!C95</f>
        <v>317.89999999999998</v>
      </c>
      <c r="M94" s="90">
        <f t="shared" si="10"/>
        <v>885054.12999999989</v>
      </c>
      <c r="N94" s="15"/>
    </row>
    <row r="95" spans="1:14" x14ac:dyDescent="0.25">
      <c r="A95" s="12">
        <f>BAJIO16643561!A96</f>
        <v>44827</v>
      </c>
      <c r="B95" s="13"/>
      <c r="C95" s="13" t="str">
        <f>BAJIO16643561!B96</f>
        <v> VALVULAS DE CALIDAD DE MONTERREY SA DE C  Concepto del Pago: PAGO FACTURAS 4493 4603</v>
      </c>
      <c r="D95" s="85"/>
      <c r="E95" s="80">
        <f>BAJIO16643561!I96</f>
        <v>0</v>
      </c>
      <c r="F95" s="149">
        <f>BAJIO16643561!H96</f>
        <v>0</v>
      </c>
      <c r="G95" s="14">
        <f t="shared" si="11"/>
        <v>5985.0000000000009</v>
      </c>
      <c r="H95" s="14">
        <f t="shared" si="13"/>
        <v>957.60000000000014</v>
      </c>
      <c r="I95" s="90">
        <f>BAJIO16643561!D96</f>
        <v>6942.6</v>
      </c>
      <c r="J95" s="14">
        <f t="shared" si="12"/>
        <v>0</v>
      </c>
      <c r="K95" s="14">
        <f t="shared" si="9"/>
        <v>0</v>
      </c>
      <c r="L95" s="14">
        <f>BAJIO16643561!C96</f>
        <v>0</v>
      </c>
      <c r="M95" s="90">
        <f t="shared" si="10"/>
        <v>891996.72999999986</v>
      </c>
      <c r="N95" s="15"/>
    </row>
    <row r="96" spans="1:14" x14ac:dyDescent="0.25">
      <c r="A96" s="12">
        <f>BAJIO16643561!A97</f>
        <v>44827</v>
      </c>
      <c r="B96" s="13"/>
      <c r="C96" s="13" t="str">
        <f>BAJIO16643561!B97</f>
        <v>OPERADORA DE RELLENOS SANITARI  Concepto del Pago: F10924</v>
      </c>
      <c r="D96" s="85"/>
      <c r="E96" s="80">
        <f>BAJIO16643561!I97</f>
        <v>0</v>
      </c>
      <c r="F96" s="149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13328</v>
      </c>
      <c r="K96" s="14">
        <f t="shared" si="9"/>
        <v>2132.48</v>
      </c>
      <c r="L96" s="14">
        <f>BAJIO16643561!C97</f>
        <v>15460.48</v>
      </c>
      <c r="M96" s="90">
        <f t="shared" si="10"/>
        <v>876536.24999999988</v>
      </c>
      <c r="N96" s="15"/>
    </row>
    <row r="97" spans="1:14" x14ac:dyDescent="0.25">
      <c r="A97" s="12">
        <f>BAJIO16643561!A98</f>
        <v>44827</v>
      </c>
      <c r="B97" s="13"/>
      <c r="C97" s="13" t="str">
        <f>BAJIO16643561!B98</f>
        <v>JG FERRETERA SA DE CV   Concepto del Pago: F 3971 40266</v>
      </c>
      <c r="D97" s="85"/>
      <c r="E97" s="80">
        <f>BAJIO16643561!I98</f>
        <v>0</v>
      </c>
      <c r="F97" s="149">
        <f>BAJIO16643561!H98</f>
        <v>0</v>
      </c>
      <c r="G97" s="14">
        <f t="shared" si="11"/>
        <v>0</v>
      </c>
      <c r="H97" s="14">
        <f t="shared" si="13"/>
        <v>0</v>
      </c>
      <c r="I97" s="90">
        <f>BAJIO16643561!D98</f>
        <v>0</v>
      </c>
      <c r="J97" s="14">
        <f t="shared" si="12"/>
        <v>1817.8362068965519</v>
      </c>
      <c r="K97" s="14">
        <f t="shared" si="9"/>
        <v>290.85379310344831</v>
      </c>
      <c r="L97" s="14">
        <f>BAJIO16643561!C98</f>
        <v>2108.69</v>
      </c>
      <c r="M97" s="90">
        <f t="shared" si="10"/>
        <v>874427.55999999994</v>
      </c>
      <c r="N97" s="15"/>
    </row>
    <row r="98" spans="1:14" x14ac:dyDescent="0.25">
      <c r="A98" s="12">
        <f>BAJIO16643561!A99</f>
        <v>44827</v>
      </c>
      <c r="B98" s="13"/>
      <c r="C98" s="13" t="str">
        <f>BAJIO16643561!B99</f>
        <v>LIVETT CONSTRUCCIONES Y SUM  Concepto del Pago: LIQUIDACION DE FACTURA</v>
      </c>
      <c r="D98" s="85"/>
      <c r="E98" s="80">
        <f>BAJIO16643561!I99</f>
        <v>0</v>
      </c>
      <c r="F98" s="149">
        <f>BAJIO16643561!H99</f>
        <v>0</v>
      </c>
      <c r="G98" s="14">
        <f t="shared" si="11"/>
        <v>0</v>
      </c>
      <c r="H98" s="14">
        <f t="shared" si="13"/>
        <v>0</v>
      </c>
      <c r="I98" s="90">
        <f>BAJIO16643561!D99</f>
        <v>0</v>
      </c>
      <c r="J98" s="14">
        <f t="shared" si="12"/>
        <v>60344.827586206899</v>
      </c>
      <c r="K98" s="14">
        <f t="shared" si="9"/>
        <v>9655.1724137931033</v>
      </c>
      <c r="L98" s="14">
        <f>BAJIO16643561!C99</f>
        <v>70000</v>
      </c>
      <c r="M98" s="90">
        <f t="shared" si="10"/>
        <v>804427.55999999994</v>
      </c>
      <c r="N98" s="15"/>
    </row>
    <row r="99" spans="1:14" x14ac:dyDescent="0.25">
      <c r="A99" s="12">
        <f>BAJIO16643561!A100</f>
        <v>44827</v>
      </c>
      <c r="B99" s="13"/>
      <c r="C99" s="13" t="str">
        <f>BAJIO16643561!B100</f>
        <v>Ryder Capital S de R L de C V  Concepto del Pago: 36437</v>
      </c>
      <c r="D99" s="85"/>
      <c r="E99" s="80">
        <f>BAJIO16643561!I100</f>
        <v>0</v>
      </c>
      <c r="F99" s="149">
        <f>BAJIO16643561!H100</f>
        <v>0</v>
      </c>
      <c r="G99" s="14">
        <f t="shared" si="11"/>
        <v>51600</v>
      </c>
      <c r="H99" s="14">
        <f t="shared" si="13"/>
        <v>8256</v>
      </c>
      <c r="I99" s="90">
        <f>BAJIO16643561!D100</f>
        <v>59856</v>
      </c>
      <c r="J99" s="14">
        <f t="shared" si="12"/>
        <v>0</v>
      </c>
      <c r="K99" s="14">
        <f t="shared" si="9"/>
        <v>0</v>
      </c>
      <c r="L99" s="14">
        <f>BAJIO16643561!C100</f>
        <v>0</v>
      </c>
      <c r="M99" s="90">
        <f t="shared" si="10"/>
        <v>864283.55999999994</v>
      </c>
      <c r="N99" s="15"/>
    </row>
    <row r="100" spans="1:14" x14ac:dyDescent="0.25">
      <c r="A100" s="12">
        <f>BAJIO16643561!A101</f>
        <v>44827</v>
      </c>
      <c r="B100" s="13"/>
      <c r="C100" s="13" t="str">
        <f>BAJIO16643561!B101</f>
        <v>RED RECOLECTOR,SA DE CV  Concepto del Pago: CONSTRUCTORA INVERMEX SA DE CV Q02</v>
      </c>
      <c r="D100" s="85"/>
      <c r="E100" s="80">
        <f>BAJIO16643561!I101</f>
        <v>0</v>
      </c>
      <c r="F100" s="149">
        <f>BAJIO16643561!H101</f>
        <v>0</v>
      </c>
      <c r="G100" s="14">
        <f t="shared" si="11"/>
        <v>184500</v>
      </c>
      <c r="H100" s="14">
        <f t="shared" si="13"/>
        <v>29520</v>
      </c>
      <c r="I100" s="90">
        <f>BAJIO16643561!D101</f>
        <v>214020</v>
      </c>
      <c r="J100" s="14">
        <f t="shared" si="12"/>
        <v>0</v>
      </c>
      <c r="K100" s="14">
        <f t="shared" si="9"/>
        <v>0</v>
      </c>
      <c r="L100" s="14">
        <f>BAJIO16643561!C101</f>
        <v>0</v>
      </c>
      <c r="M100" s="90">
        <f t="shared" si="10"/>
        <v>1078303.56</v>
      </c>
      <c r="N100" s="15"/>
    </row>
    <row r="101" spans="1:14" x14ac:dyDescent="0.25">
      <c r="A101" s="12">
        <f>BAJIO16643561!A102</f>
        <v>44827</v>
      </c>
      <c r="B101" s="13"/>
      <c r="C101" s="13" t="str">
        <f>BAJIO16643561!B102</f>
        <v>RECICLAJES Y DESTILADOS MONTER  Concepto del Pago: F 13638 13639 13640 13641</v>
      </c>
      <c r="D101" s="85"/>
      <c r="E101" s="80">
        <f>BAJIO16643561!I102</f>
        <v>0</v>
      </c>
      <c r="F101" s="149">
        <f>BAJIO16643561!H102</f>
        <v>0</v>
      </c>
      <c r="G101" s="14">
        <f t="shared" si="11"/>
        <v>0</v>
      </c>
      <c r="H101" s="14">
        <f t="shared" si="13"/>
        <v>0</v>
      </c>
      <c r="I101" s="90">
        <f>BAJIO16643561!D102</f>
        <v>0</v>
      </c>
      <c r="J101" s="14">
        <f t="shared" si="12"/>
        <v>69590</v>
      </c>
      <c r="K101" s="14">
        <f t="shared" si="9"/>
        <v>11134.4</v>
      </c>
      <c r="L101" s="14">
        <f>BAJIO16643561!C102</f>
        <v>80724.399999999994</v>
      </c>
      <c r="M101" s="90">
        <f t="shared" si="10"/>
        <v>997579.16</v>
      </c>
      <c r="N101" s="15"/>
    </row>
    <row r="102" spans="1:14" x14ac:dyDescent="0.25">
      <c r="A102" s="12">
        <f>BAJIO16643561!A103</f>
        <v>44827</v>
      </c>
      <c r="B102" s="13"/>
      <c r="C102" s="13" t="str">
        <f>BAJIO16643561!B103</f>
        <v>ROSA ELVA MONTEMAYOR QUIROGA   Concepto del Pago: F 34266 F 34332</v>
      </c>
      <c r="D102" s="85"/>
      <c r="E102" s="80">
        <f>BAJIO16643561!I103</f>
        <v>0</v>
      </c>
      <c r="F102" s="149">
        <f>BAJIO16643561!H103</f>
        <v>0</v>
      </c>
      <c r="G102" s="14">
        <f t="shared" si="11"/>
        <v>0</v>
      </c>
      <c r="H102" s="14">
        <f t="shared" si="13"/>
        <v>0</v>
      </c>
      <c r="I102" s="90">
        <f>BAJIO16643561!D103</f>
        <v>0</v>
      </c>
      <c r="J102" s="14">
        <f t="shared" si="12"/>
        <v>2245.3965517241381</v>
      </c>
      <c r="K102" s="14">
        <f t="shared" si="9"/>
        <v>359.26344827586212</v>
      </c>
      <c r="L102" s="14">
        <f>BAJIO16643561!C103</f>
        <v>2604.66</v>
      </c>
      <c r="M102" s="90">
        <f t="shared" si="10"/>
        <v>994974.5</v>
      </c>
      <c r="N102" s="15"/>
    </row>
    <row r="103" spans="1:14" x14ac:dyDescent="0.25">
      <c r="A103" s="12">
        <f>BAJIO16643561!A104</f>
        <v>44827</v>
      </c>
      <c r="B103" s="13"/>
      <c r="C103" s="13" t="str">
        <f>BAJIO16643561!B104</f>
        <v>OES ENCLOSURES MANUFACTURING MEXIC  Concepto del Pago: 4592 TO 4362</v>
      </c>
      <c r="D103" s="85"/>
      <c r="E103" s="80">
        <f>BAJIO16643561!I104</f>
        <v>0</v>
      </c>
      <c r="F103" s="149">
        <f>BAJIO16643561!H104</f>
        <v>0</v>
      </c>
      <c r="G103" s="14">
        <f t="shared" si="11"/>
        <v>107520</v>
      </c>
      <c r="H103" s="14">
        <f t="shared" si="13"/>
        <v>17203.2</v>
      </c>
      <c r="I103" s="90">
        <f>BAJIO16643561!D104</f>
        <v>124723.2</v>
      </c>
      <c r="J103" s="14">
        <f t="shared" si="12"/>
        <v>0</v>
      </c>
      <c r="K103" s="14">
        <f t="shared" si="9"/>
        <v>0</v>
      </c>
      <c r="L103" s="14">
        <f>BAJIO16643561!C104</f>
        <v>0</v>
      </c>
      <c r="M103" s="90">
        <f t="shared" si="10"/>
        <v>1119697.7</v>
      </c>
      <c r="N103" s="15"/>
    </row>
    <row r="104" spans="1:14" x14ac:dyDescent="0.25">
      <c r="A104" s="12">
        <f>BAJIO16643561!A105</f>
        <v>44827</v>
      </c>
      <c r="B104" s="13"/>
      <c r="C104" s="13" t="str">
        <f>BAJIO16643561!B105</f>
        <v>PRESAJET S A P I DE CV  Concepto del Pago: PRESAJET SAPI DE CV</v>
      </c>
      <c r="D104" s="85"/>
      <c r="E104" s="80">
        <f>BAJIO16643561!I105</f>
        <v>0</v>
      </c>
      <c r="F104" s="149">
        <f>BAJIO16643561!H105</f>
        <v>0</v>
      </c>
      <c r="G104" s="14">
        <f t="shared" si="11"/>
        <v>3200</v>
      </c>
      <c r="H104" s="14">
        <f t="shared" si="13"/>
        <v>512</v>
      </c>
      <c r="I104" s="90">
        <f>BAJIO16643561!D105</f>
        <v>3712</v>
      </c>
      <c r="J104" s="14">
        <f t="shared" si="12"/>
        <v>0</v>
      </c>
      <c r="K104" s="14">
        <f t="shared" si="9"/>
        <v>0</v>
      </c>
      <c r="L104" s="14">
        <f>BAJIO16643561!C105</f>
        <v>0</v>
      </c>
      <c r="M104" s="90">
        <f t="shared" si="10"/>
        <v>1123409.7</v>
      </c>
      <c r="N104" s="15"/>
    </row>
    <row r="105" spans="1:14" x14ac:dyDescent="0.25">
      <c r="A105" s="12">
        <f>BAJIO16643561!A106</f>
        <v>44828</v>
      </c>
      <c r="B105" s="13"/>
      <c r="C105" s="13" t="str">
        <f>BAJIO16643561!B106</f>
        <v>Compra - Disposicion por POS en HOLIDAY INN VHSA AEROP</v>
      </c>
      <c r="D105" s="85"/>
      <c r="E105" s="80">
        <f>BAJIO16643561!I106</f>
        <v>0</v>
      </c>
      <c r="F105" s="149">
        <f>BAJIO16643561!H106</f>
        <v>0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1697.3534482758623</v>
      </c>
      <c r="K105" s="14">
        <f t="shared" si="9"/>
        <v>271.57655172413797</v>
      </c>
      <c r="L105" s="14">
        <f>BAJIO16643561!C106</f>
        <v>1968.93</v>
      </c>
      <c r="M105" s="90">
        <f t="shared" si="10"/>
        <v>1121440.77</v>
      </c>
      <c r="N105" s="15"/>
    </row>
    <row r="106" spans="1:14" x14ac:dyDescent="0.25">
      <c r="A106" s="12">
        <f>BAJIO16643561!A107</f>
        <v>44828</v>
      </c>
      <c r="B106" s="13"/>
      <c r="C106" s="13" t="str">
        <f>BAJIO16643561!B107</f>
        <v>Compra - Disposicion por POS en HOTEL HAMPTON INN S</v>
      </c>
      <c r="D106" s="85"/>
      <c r="E106" s="80">
        <f>BAJIO16643561!I107</f>
        <v>0</v>
      </c>
      <c r="F106" s="149">
        <f>BAJIO16643561!H107</f>
        <v>0</v>
      </c>
      <c r="G106" s="14">
        <f t="shared" si="11"/>
        <v>0</v>
      </c>
      <c r="H106" s="14">
        <f t="shared" si="13"/>
        <v>0</v>
      </c>
      <c r="I106" s="90">
        <f>BAJIO16643561!D107</f>
        <v>0</v>
      </c>
      <c r="J106" s="14">
        <f t="shared" si="12"/>
        <v>5380.2241379310353</v>
      </c>
      <c r="K106" s="14">
        <f t="shared" si="9"/>
        <v>860.83586206896564</v>
      </c>
      <c r="L106" s="14">
        <f>BAJIO16643561!C107</f>
        <v>6241.06</v>
      </c>
      <c r="M106" s="90">
        <f t="shared" si="10"/>
        <v>1115199.71</v>
      </c>
      <c r="N106" s="15"/>
    </row>
    <row r="107" spans="1:14" x14ac:dyDescent="0.25">
      <c r="A107" s="12">
        <f>BAJIO16643561!A108</f>
        <v>44829</v>
      </c>
      <c r="B107" s="13"/>
      <c r="C107" s="13" t="str">
        <f>BAJIO16643561!B108</f>
        <v>Compra - Disposicion por POS en 5161020002057257 TAR AEROLINEAS</v>
      </c>
      <c r="D107" s="85"/>
      <c r="E107" s="80">
        <f>BAJIO16643561!I108</f>
        <v>0</v>
      </c>
      <c r="F107" s="149">
        <f>BAJIO16643561!H108</f>
        <v>0</v>
      </c>
      <c r="G107" s="14">
        <f t="shared" si="11"/>
        <v>0</v>
      </c>
      <c r="H107" s="14">
        <f t="shared" si="13"/>
        <v>0</v>
      </c>
      <c r="I107" s="90">
        <f>BAJIO16643561!D108</f>
        <v>0</v>
      </c>
      <c r="J107" s="14">
        <f t="shared" si="12"/>
        <v>1723.2844827586207</v>
      </c>
      <c r="K107" s="14">
        <f t="shared" si="9"/>
        <v>275.72551724137929</v>
      </c>
      <c r="L107" s="14">
        <f>BAJIO16643561!C108</f>
        <v>1999.01</v>
      </c>
      <c r="M107" s="90">
        <f t="shared" si="10"/>
        <v>1113200.7</v>
      </c>
      <c r="N107" s="15"/>
    </row>
    <row r="108" spans="1:14" x14ac:dyDescent="0.25">
      <c r="A108" s="12">
        <f>BAJIO16643561!A109</f>
        <v>44830</v>
      </c>
      <c r="B108" s="13"/>
      <c r="C108" s="13" t="str">
        <f>BAJIO16643561!B109</f>
        <v>Compra - Disposicion por POS en 5161020002057257 VIVA AEROBUS CIB</v>
      </c>
      <c r="D108" s="85"/>
      <c r="E108" s="80">
        <f>BAJIO16643561!I109</f>
        <v>0</v>
      </c>
      <c r="F108" s="149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1760.8362068965519</v>
      </c>
      <c r="K108" s="14">
        <f t="shared" si="9"/>
        <v>281.73379310344831</v>
      </c>
      <c r="L108" s="14">
        <f>BAJIO16643561!C109</f>
        <v>2042.57</v>
      </c>
      <c r="M108" s="90">
        <f t="shared" si="10"/>
        <v>1111158.1299999999</v>
      </c>
      <c r="N108" s="15"/>
    </row>
    <row r="109" spans="1:14" x14ac:dyDescent="0.25">
      <c r="A109" s="12">
        <f>BAJIO16643561!A110</f>
        <v>44830</v>
      </c>
      <c r="B109" s="13"/>
      <c r="C109" s="13" t="str">
        <f>BAJIO16643561!B110</f>
        <v>TECNO MAIZ SA DE CV  Concepto del Pago: 665050000096322022001</v>
      </c>
      <c r="D109" s="85"/>
      <c r="E109" s="80">
        <f>BAJIO16643561!I110</f>
        <v>0</v>
      </c>
      <c r="F109" s="149">
        <f>BAJIO16643561!H110</f>
        <v>0</v>
      </c>
      <c r="G109" s="14">
        <f t="shared" si="11"/>
        <v>90500</v>
      </c>
      <c r="H109" s="14">
        <f t="shared" si="13"/>
        <v>14480</v>
      </c>
      <c r="I109" s="90">
        <f>BAJIO16643561!D110</f>
        <v>104980</v>
      </c>
      <c r="J109" s="14">
        <f t="shared" si="12"/>
        <v>0</v>
      </c>
      <c r="K109" s="14">
        <f t="shared" si="9"/>
        <v>0</v>
      </c>
      <c r="L109" s="14">
        <f>BAJIO16643561!C110</f>
        <v>0</v>
      </c>
      <c r="M109" s="90">
        <f t="shared" si="10"/>
        <v>1216138.1299999999</v>
      </c>
      <c r="N109" s="15"/>
    </row>
    <row r="110" spans="1:14" x14ac:dyDescent="0.25">
      <c r="A110" s="12">
        <f>BAJIO16643561!A111</f>
        <v>44830</v>
      </c>
      <c r="B110" s="13"/>
      <c r="C110" s="13" t="str">
        <f>BAJIO16643561!B111</f>
        <v>GASOLINERA LAS PALMAS SA DE   Liquidacion de factura</v>
      </c>
      <c r="D110" s="85"/>
      <c r="E110" s="80">
        <f>BAJIO16643561!I111</f>
        <v>0</v>
      </c>
      <c r="F110" s="149">
        <f>BAJIO16643561!H111</f>
        <v>0</v>
      </c>
      <c r="G110" s="14">
        <f t="shared" si="11"/>
        <v>0</v>
      </c>
      <c r="H110" s="14">
        <f t="shared" si="13"/>
        <v>0</v>
      </c>
      <c r="I110" s="90">
        <f>BAJIO16643561!D111</f>
        <v>0</v>
      </c>
      <c r="J110" s="14">
        <f t="shared" si="12"/>
        <v>2586.2068965517242</v>
      </c>
      <c r="K110" s="14">
        <f t="shared" si="9"/>
        <v>413.79310344827587</v>
      </c>
      <c r="L110" s="14">
        <f>BAJIO16643561!C111</f>
        <v>3000</v>
      </c>
      <c r="M110" s="90">
        <f t="shared" si="10"/>
        <v>1213138.1299999999</v>
      </c>
      <c r="N110" s="15"/>
    </row>
    <row r="111" spans="1:14" x14ac:dyDescent="0.25">
      <c r="A111" s="12">
        <f>BAJIO16643561!A112</f>
        <v>44830</v>
      </c>
      <c r="B111" s="13"/>
      <c r="C111" s="13" t="str">
        <f>BAJIO16643561!B112</f>
        <v>PROFESIONALIZA MIX SC   Concepto del Pago: F2028</v>
      </c>
      <c r="D111" s="85"/>
      <c r="E111" s="80">
        <f>BAJIO16643561!I112</f>
        <v>0</v>
      </c>
      <c r="F111" s="149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7500.0000000000009</v>
      </c>
      <c r="K111" s="14">
        <f t="shared" si="9"/>
        <v>1200.0000000000002</v>
      </c>
      <c r="L111" s="14">
        <f>BAJIO16643561!C112</f>
        <v>8700</v>
      </c>
      <c r="M111" s="90">
        <f t="shared" si="10"/>
        <v>1204438.1299999999</v>
      </c>
      <c r="N111" s="15"/>
    </row>
    <row r="112" spans="1:14" x14ac:dyDescent="0.25">
      <c r="A112" s="12">
        <f>BAJIO16643561!A113</f>
        <v>44830</v>
      </c>
      <c r="B112" s="13"/>
      <c r="C112" s="13" t="str">
        <f>BAJIO16643561!B113</f>
        <v>MAR MAR EFRAIN  Concepto del Pago: 1 DE 12</v>
      </c>
      <c r="D112" s="85"/>
      <c r="E112" s="80">
        <f>BAJIO16643561!I113</f>
        <v>0</v>
      </c>
      <c r="F112" s="149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50000</v>
      </c>
      <c r="K112" s="14">
        <f t="shared" si="9"/>
        <v>8000</v>
      </c>
      <c r="L112" s="14">
        <f>BAJIO16643561!C113</f>
        <v>58000</v>
      </c>
      <c r="M112" s="90">
        <f t="shared" si="10"/>
        <v>1146438.1299999999</v>
      </c>
      <c r="N112" s="15"/>
    </row>
    <row r="113" spans="1:14" x14ac:dyDescent="0.25">
      <c r="A113" s="12">
        <f>BAJIO16643561!A114</f>
        <v>44830</v>
      </c>
      <c r="B113" s="13"/>
      <c r="C113" s="13" t="str">
        <f>BAJIO16643561!B114</f>
        <v> EMMANUEL CAZARES VIDAL  Concepto del Pago: F 583 AGTO</v>
      </c>
      <c r="D113" s="85"/>
      <c r="E113" s="80">
        <f>BAJIO16643561!I114</f>
        <v>0</v>
      </c>
      <c r="F113" s="149">
        <f>BAJIO16643561!H114</f>
        <v>0</v>
      </c>
      <c r="G113" s="14">
        <f t="shared" si="11"/>
        <v>0</v>
      </c>
      <c r="H113" s="14">
        <f t="shared" si="13"/>
        <v>0</v>
      </c>
      <c r="I113" s="90">
        <f>BAJIO16643561!D114</f>
        <v>0</v>
      </c>
      <c r="J113" s="14">
        <f t="shared" si="12"/>
        <v>1700.0000000000002</v>
      </c>
      <c r="K113" s="14">
        <f t="shared" si="9"/>
        <v>272.00000000000006</v>
      </c>
      <c r="L113" s="14">
        <f>BAJIO16643561!C114</f>
        <v>1972</v>
      </c>
      <c r="M113" s="90">
        <f t="shared" si="10"/>
        <v>1144466.1299999999</v>
      </c>
      <c r="N113" s="15"/>
    </row>
    <row r="114" spans="1:14" x14ac:dyDescent="0.25">
      <c r="A114" s="12">
        <f>BAJIO16643561!A115</f>
        <v>44831</v>
      </c>
      <c r="B114" s="13"/>
      <c r="C114" s="13" t="str">
        <f>BAJIO16643561!B115</f>
        <v>Compra - Disposicion por POS en EQ COM SELLOS CAPITAL</v>
      </c>
      <c r="D114" s="85"/>
      <c r="E114" s="80">
        <f>BAJIO16643561!I115</f>
        <v>0</v>
      </c>
      <c r="F114" s="149">
        <f>BAJIO16643561!H115</f>
        <v>0</v>
      </c>
      <c r="G114" s="14">
        <f t="shared" si="11"/>
        <v>0</v>
      </c>
      <c r="H114" s="14">
        <f t="shared" si="13"/>
        <v>0</v>
      </c>
      <c r="I114" s="90">
        <f>BAJIO16643561!D115</f>
        <v>0</v>
      </c>
      <c r="J114" s="14">
        <f t="shared" si="12"/>
        <v>3267.1206896551726</v>
      </c>
      <c r="K114" s="14">
        <f t="shared" si="9"/>
        <v>522.73931034482757</v>
      </c>
      <c r="L114" s="14">
        <f>BAJIO16643561!C115</f>
        <v>3789.86</v>
      </c>
      <c r="M114" s="90">
        <f t="shared" si="10"/>
        <v>1140676.2699999998</v>
      </c>
      <c r="N114" s="15"/>
    </row>
    <row r="115" spans="1:14" x14ac:dyDescent="0.25">
      <c r="A115" s="12">
        <f>BAJIO16643561!A116</f>
        <v>44832</v>
      </c>
      <c r="B115" s="13"/>
      <c r="C115" s="13" t="str">
        <f>BAJIO16643561!B116</f>
        <v>Compra - Disposicion por POS en ARMANDO LOZANO PAULIN</v>
      </c>
      <c r="D115" s="85"/>
      <c r="E115" s="80">
        <f>BAJIO16643561!I116</f>
        <v>0</v>
      </c>
      <c r="F115" s="149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1374.4655172413795</v>
      </c>
      <c r="K115" s="14">
        <f t="shared" si="9"/>
        <v>219.91448275862072</v>
      </c>
      <c r="L115" s="14">
        <f>BAJIO16643561!C116</f>
        <v>1594.38</v>
      </c>
      <c r="M115" s="90">
        <f t="shared" si="10"/>
        <v>1139081.8899999999</v>
      </c>
      <c r="N115" s="15"/>
    </row>
    <row r="116" spans="1:14" x14ac:dyDescent="0.25">
      <c r="A116" s="12">
        <f>BAJIO16643561!A117</f>
        <v>44832</v>
      </c>
      <c r="B116" s="13"/>
      <c r="C116" s="13" t="str">
        <f>BAJIO16643561!B117</f>
        <v>Compra - Disposicion por POS en SEG INDUSTRIAL REYNA</v>
      </c>
      <c r="D116" s="85"/>
      <c r="E116" s="80">
        <f>BAJIO16643561!I117</f>
        <v>0</v>
      </c>
      <c r="F116" s="149">
        <f>BAJIO16643561!H117</f>
        <v>0</v>
      </c>
      <c r="G116" s="14">
        <f t="shared" si="11"/>
        <v>0</v>
      </c>
      <c r="H116" s="14">
        <f t="shared" si="13"/>
        <v>0</v>
      </c>
      <c r="I116" s="90">
        <f>BAJIO16643561!D117</f>
        <v>0</v>
      </c>
      <c r="J116" s="14">
        <f t="shared" si="12"/>
        <v>6414.3965517241386</v>
      </c>
      <c r="K116" s="14">
        <f t="shared" si="9"/>
        <v>1026.3034482758621</v>
      </c>
      <c r="L116" s="14">
        <f>BAJIO16643561!C117</f>
        <v>7440.7</v>
      </c>
      <c r="M116" s="90">
        <f t="shared" si="10"/>
        <v>1131641.19</v>
      </c>
      <c r="N116" s="15"/>
    </row>
    <row r="117" spans="1:14" x14ac:dyDescent="0.25">
      <c r="A117" s="12">
        <f>BAJIO16643561!A118</f>
        <v>44832</v>
      </c>
      <c r="B117" s="13"/>
      <c r="C117" s="13" t="str">
        <f>BAJIO16643561!B118</f>
        <v> SERV GASOLINEROS DE MEXICO SA   Concepto del Pago: 59114</v>
      </c>
      <c r="D117" s="85"/>
      <c r="E117" s="80">
        <f>BAJIO16643561!I118</f>
        <v>0</v>
      </c>
      <c r="F117" s="149">
        <f>BAJIO16643561!H118</f>
        <v>0</v>
      </c>
      <c r="G117" s="14">
        <f t="shared" si="11"/>
        <v>0</v>
      </c>
      <c r="H117" s="14">
        <f t="shared" si="13"/>
        <v>0</v>
      </c>
      <c r="I117" s="90">
        <f>BAJIO16643561!D118</f>
        <v>0</v>
      </c>
      <c r="J117" s="14">
        <f t="shared" si="12"/>
        <v>61503.163793103449</v>
      </c>
      <c r="K117" s="14">
        <f t="shared" si="9"/>
        <v>9840.5062068965526</v>
      </c>
      <c r="L117" s="14">
        <f>BAJIO16643561!C118</f>
        <v>71343.67</v>
      </c>
      <c r="M117" s="90">
        <f t="shared" si="10"/>
        <v>1060297.52</v>
      </c>
      <c r="N117" s="15"/>
    </row>
    <row r="118" spans="1:14" x14ac:dyDescent="0.25">
      <c r="A118" s="12">
        <f>BAJIO16643561!A119</f>
        <v>44832</v>
      </c>
      <c r="B118" s="13"/>
      <c r="C118" s="13" t="str">
        <f>BAJIO16643561!B119</f>
        <v>CENTRO LLANTERO RAGA SA DE CV   Concepto del Pago: F23347</v>
      </c>
      <c r="D118" s="85"/>
      <c r="E118" s="80">
        <f>BAJIO16643561!I119</f>
        <v>0</v>
      </c>
      <c r="F118" s="149">
        <f>BAJIO16643561!H119</f>
        <v>0</v>
      </c>
      <c r="G118" s="14">
        <f t="shared" si="11"/>
        <v>0</v>
      </c>
      <c r="H118" s="14">
        <f t="shared" si="13"/>
        <v>0</v>
      </c>
      <c r="I118" s="90">
        <f>BAJIO16643561!D119</f>
        <v>0</v>
      </c>
      <c r="J118" s="14">
        <f t="shared" si="12"/>
        <v>8700</v>
      </c>
      <c r="K118" s="14">
        <f t="shared" si="9"/>
        <v>1392</v>
      </c>
      <c r="L118" s="14">
        <f>BAJIO16643561!C119</f>
        <v>10092</v>
      </c>
      <c r="M118" s="90">
        <f t="shared" si="10"/>
        <v>1050205.52</v>
      </c>
      <c r="N118" s="15"/>
    </row>
    <row r="119" spans="1:14" x14ac:dyDescent="0.25">
      <c r="A119" s="12">
        <f>BAJIO16643561!A120</f>
        <v>44832</v>
      </c>
      <c r="B119" s="13"/>
      <c r="C119" s="13" t="str">
        <f>BAJIO16643561!B120</f>
        <v>JEIMYS SA DE CV   Concepto del Pago: LIQUIDACION DE FACTURA</v>
      </c>
      <c r="D119" s="85"/>
      <c r="E119" s="80">
        <f>BAJIO16643561!I120</f>
        <v>0</v>
      </c>
      <c r="F119" s="149">
        <f>BAJIO16643561!H120</f>
        <v>0</v>
      </c>
      <c r="G119" s="14">
        <f t="shared" si="11"/>
        <v>0</v>
      </c>
      <c r="H119" s="14">
        <f t="shared" si="13"/>
        <v>0</v>
      </c>
      <c r="I119" s="90">
        <f>BAJIO16643561!D120</f>
        <v>0</v>
      </c>
      <c r="J119" s="14">
        <f t="shared" si="12"/>
        <v>85344.827586206899</v>
      </c>
      <c r="K119" s="14">
        <f t="shared" si="9"/>
        <v>13655.172413793103</v>
      </c>
      <c r="L119" s="14">
        <f>BAJIO16643561!C120</f>
        <v>99000</v>
      </c>
      <c r="M119" s="90">
        <f t="shared" si="10"/>
        <v>951205.52</v>
      </c>
      <c r="N119" s="15"/>
    </row>
    <row r="120" spans="1:14" x14ac:dyDescent="0.25">
      <c r="A120" s="12">
        <f>BAJIO16643561!A121</f>
        <v>44832</v>
      </c>
      <c r="B120" s="13"/>
      <c r="C120" s="13" t="str">
        <f>BAJIO16643561!B121</f>
        <v>JEIMYS SA DE CV   Concepto del Pago: LIQUIDACION DE FACTURA</v>
      </c>
      <c r="D120" s="85"/>
      <c r="E120" s="80">
        <f>BAJIO16643561!I121</f>
        <v>0</v>
      </c>
      <c r="F120" s="149">
        <f>BAJIO16643561!H121</f>
        <v>0</v>
      </c>
      <c r="G120" s="14">
        <f t="shared" si="11"/>
        <v>0</v>
      </c>
      <c r="H120" s="14">
        <f t="shared" si="13"/>
        <v>0</v>
      </c>
      <c r="I120" s="90">
        <f>BAJIO16643561!D121</f>
        <v>0</v>
      </c>
      <c r="J120" s="14">
        <f t="shared" si="12"/>
        <v>81896.551724137942</v>
      </c>
      <c r="K120" s="14">
        <f t="shared" si="9"/>
        <v>13103.448275862071</v>
      </c>
      <c r="L120" s="14">
        <f>BAJIO16643561!C121</f>
        <v>95000</v>
      </c>
      <c r="M120" s="90">
        <f t="shared" si="10"/>
        <v>856205.52</v>
      </c>
      <c r="N120" s="15"/>
    </row>
    <row r="121" spans="1:14" x14ac:dyDescent="0.25">
      <c r="A121" s="12">
        <f>BAJIO16643561!A122</f>
        <v>44832</v>
      </c>
      <c r="B121" s="13"/>
      <c r="C121" s="13" t="str">
        <f>BAJIO16643561!B122</f>
        <v>JEIMYS SA DE CV   Concepto del Pago: LIQUIDACION DE FACTURA</v>
      </c>
      <c r="D121" s="85"/>
      <c r="E121" s="80">
        <f>BAJIO16643561!I122</f>
        <v>0</v>
      </c>
      <c r="F121" s="149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93103.448275862072</v>
      </c>
      <c r="K121" s="14">
        <f t="shared" si="9"/>
        <v>14896.551724137931</v>
      </c>
      <c r="L121" s="14">
        <f>BAJIO16643561!C122</f>
        <v>108000</v>
      </c>
      <c r="M121" s="90">
        <f t="shared" si="10"/>
        <v>748205.52</v>
      </c>
      <c r="N121" s="15"/>
    </row>
    <row r="122" spans="1:14" x14ac:dyDescent="0.25">
      <c r="A122" s="12">
        <f>BAJIO16643561!A123</f>
        <v>44832</v>
      </c>
      <c r="B122" s="13"/>
      <c r="C122" s="13" t="str">
        <f>BAJIO16643561!B123</f>
        <v>TESOFE INGRESOS FEDERALES RECAUDADOS  Pago de impuestos RFC</v>
      </c>
      <c r="D122" s="85"/>
      <c r="E122" s="80">
        <f>BAJIO16643561!I123</f>
        <v>0</v>
      </c>
      <c r="F122" s="149">
        <f>BAJIO16643561!H123</f>
        <v>0</v>
      </c>
      <c r="G122" s="14">
        <f t="shared" si="14"/>
        <v>0</v>
      </c>
      <c r="H122" s="14">
        <f t="shared" si="13"/>
        <v>0</v>
      </c>
      <c r="I122" s="90">
        <f>BAJIO16643561!D123</f>
        <v>0</v>
      </c>
      <c r="J122" s="14">
        <f t="shared" si="15"/>
        <v>47214.655172413797</v>
      </c>
      <c r="K122" s="14">
        <f t="shared" si="9"/>
        <v>7554.3448275862074</v>
      </c>
      <c r="L122" s="14">
        <f>BAJIO16643561!C123</f>
        <v>54769</v>
      </c>
      <c r="M122" s="90">
        <f t="shared" si="10"/>
        <v>693436.52</v>
      </c>
      <c r="N122" s="15"/>
    </row>
    <row r="123" spans="1:14" x14ac:dyDescent="0.25">
      <c r="A123" s="12">
        <f>BAJIO16643561!A124</f>
        <v>44833</v>
      </c>
      <c r="B123" s="13"/>
      <c r="C123" s="13" t="str">
        <f>BAJIO16643561!B124</f>
        <v>Compra - Disposicion por POS en CENTRAL MANGUERAS ACC</v>
      </c>
      <c r="D123" s="85"/>
      <c r="E123" s="80">
        <f>BAJIO16643561!I124</f>
        <v>0</v>
      </c>
      <c r="F123" s="149">
        <f>BAJIO16643561!H124</f>
        <v>0</v>
      </c>
      <c r="G123" s="14">
        <f t="shared" si="14"/>
        <v>0</v>
      </c>
      <c r="H123" s="14">
        <f t="shared" si="13"/>
        <v>0</v>
      </c>
      <c r="I123" s="90">
        <f>BAJIO16643561!D124</f>
        <v>0</v>
      </c>
      <c r="J123" s="14">
        <f t="shared" si="15"/>
        <v>889.45689655172418</v>
      </c>
      <c r="K123" s="14">
        <f t="shared" si="9"/>
        <v>142.31310344827588</v>
      </c>
      <c r="L123" s="14">
        <f>BAJIO16643561!C124</f>
        <v>1031.77</v>
      </c>
      <c r="M123" s="90">
        <f t="shared" si="10"/>
        <v>692404.75</v>
      </c>
      <c r="N123" s="15"/>
    </row>
    <row r="124" spans="1:14" x14ac:dyDescent="0.25">
      <c r="A124" s="12">
        <f>BAJIO16643561!A125</f>
        <v>44833</v>
      </c>
      <c r="B124" s="13"/>
      <c r="C124" s="13" t="str">
        <f>BAJIO16643561!B125</f>
        <v>Compra - Disposicion por POS en 5161020002592329 LA LATINO SEG ECOM</v>
      </c>
      <c r="D124" s="85"/>
      <c r="E124" s="80">
        <f>BAJIO16643561!I125</f>
        <v>0</v>
      </c>
      <c r="F124" s="149">
        <f>BAJIO16643561!H125</f>
        <v>0</v>
      </c>
      <c r="G124" s="14">
        <f t="shared" si="14"/>
        <v>0</v>
      </c>
      <c r="H124" s="14">
        <f t="shared" si="13"/>
        <v>0</v>
      </c>
      <c r="I124" s="90">
        <f>BAJIO16643561!D125</f>
        <v>0</v>
      </c>
      <c r="J124" s="14">
        <f t="shared" si="15"/>
        <v>2060.5172413793102</v>
      </c>
      <c r="K124" s="14">
        <f t="shared" si="9"/>
        <v>329.68275862068964</v>
      </c>
      <c r="L124" s="14">
        <f>BAJIO16643561!C125</f>
        <v>2390.1999999999998</v>
      </c>
      <c r="M124" s="90">
        <f t="shared" si="10"/>
        <v>690014.55</v>
      </c>
      <c r="N124" s="15"/>
    </row>
    <row r="125" spans="1:14" x14ac:dyDescent="0.25">
      <c r="A125" s="12">
        <f>BAJIO16643561!A126</f>
        <v>44833</v>
      </c>
      <c r="B125" s="13"/>
      <c r="C125" s="13" t="str">
        <f>BAJIO16643561!B126</f>
        <v>GRAFTECH MEXICO SA DE CV  Concepto del Pago: GRAFTECH MEXICO SA DE CV Payment</v>
      </c>
      <c r="D125" s="85"/>
      <c r="E125" s="80" t="str">
        <f>BAJIO16643561!I126</f>
        <v>F4020-F4594</v>
      </c>
      <c r="F125" s="149">
        <f>BAJIO16643561!H126</f>
        <v>2114</v>
      </c>
      <c r="G125" s="14">
        <f t="shared" si="14"/>
        <v>24900</v>
      </c>
      <c r="H125" s="14">
        <f t="shared" si="13"/>
        <v>3984</v>
      </c>
      <c r="I125" s="90">
        <f>BAJIO16643561!D126</f>
        <v>28884</v>
      </c>
      <c r="J125" s="14">
        <f t="shared" si="15"/>
        <v>0</v>
      </c>
      <c r="K125" s="14">
        <f t="shared" si="9"/>
        <v>0</v>
      </c>
      <c r="L125" s="14">
        <f>BAJIO16643561!C126</f>
        <v>0</v>
      </c>
      <c r="M125" s="90">
        <f t="shared" si="10"/>
        <v>718898.55</v>
      </c>
      <c r="N125" s="15"/>
    </row>
    <row r="126" spans="1:14" x14ac:dyDescent="0.25">
      <c r="A126" s="12">
        <f>BAJIO16643561!A127</f>
        <v>44833</v>
      </c>
      <c r="B126" s="13"/>
      <c r="C126" s="13" t="str">
        <f>BAJIO16643561!B127</f>
        <v>TERRA4 CONST. Y SUMINISTROS SA  Concepto del Pago: LIQUIDACION DE FACTURA</v>
      </c>
      <c r="D126" s="85"/>
      <c r="E126" s="80">
        <f>BAJIO16643561!I127</f>
        <v>0</v>
      </c>
      <c r="F126" s="149">
        <f>BAJIO16643561!H127</f>
        <v>0</v>
      </c>
      <c r="G126" s="14">
        <f t="shared" si="14"/>
        <v>0</v>
      </c>
      <c r="H126" s="14">
        <f t="shared" si="13"/>
        <v>0</v>
      </c>
      <c r="I126" s="90">
        <f>BAJIO16643561!D127</f>
        <v>0</v>
      </c>
      <c r="J126" s="14">
        <f t="shared" si="15"/>
        <v>129310.34482758622</v>
      </c>
      <c r="K126" s="14">
        <f t="shared" si="9"/>
        <v>20689.655172413793</v>
      </c>
      <c r="L126" s="14">
        <f>BAJIO16643561!C127</f>
        <v>150000</v>
      </c>
      <c r="M126" s="90">
        <f t="shared" si="10"/>
        <v>568898.55000000005</v>
      </c>
      <c r="N126" s="15"/>
    </row>
    <row r="127" spans="1:14" x14ac:dyDescent="0.25">
      <c r="A127" s="12">
        <f>BAJIO16643561!A128</f>
        <v>44833</v>
      </c>
      <c r="B127" s="13"/>
      <c r="C127" s="13" t="str">
        <f>BAJIO16643561!B128</f>
        <v>RAGASA INDUSTRIAS SA DE CV   Concepto del Pago: 164352</v>
      </c>
      <c r="D127" s="85"/>
      <c r="E127" s="80" t="str">
        <f>BAJIO16643561!I128</f>
        <v>F4590</v>
      </c>
      <c r="F127" s="149">
        <f>BAJIO16643561!H128</f>
        <v>2109</v>
      </c>
      <c r="G127" s="14">
        <f t="shared" si="14"/>
        <v>21950</v>
      </c>
      <c r="H127" s="14">
        <f t="shared" si="13"/>
        <v>3512</v>
      </c>
      <c r="I127" s="90">
        <f>BAJIO16643561!D128</f>
        <v>25462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594360.55000000005</v>
      </c>
      <c r="N127" s="15"/>
    </row>
    <row r="128" spans="1:14" x14ac:dyDescent="0.25">
      <c r="A128" s="12">
        <f>BAJIO16643561!A129</f>
        <v>44834</v>
      </c>
      <c r="B128" s="13"/>
      <c r="C128" s="13" t="str">
        <f>BAJIO16643561!B129</f>
        <v>MEGA ALIMENTOS SA DE CV  TEF Recibido</v>
      </c>
      <c r="D128" s="85"/>
      <c r="E128" s="80" t="str">
        <f>BAJIO16643561!I129</f>
        <v>F4623-F4624</v>
      </c>
      <c r="F128" s="149">
        <f>BAJIO16643561!H129</f>
        <v>2115</v>
      </c>
      <c r="G128" s="14">
        <f t="shared" si="14"/>
        <v>20322.75</v>
      </c>
      <c r="H128" s="14">
        <f t="shared" si="13"/>
        <v>3251.64</v>
      </c>
      <c r="I128" s="90">
        <f>BAJIO16643561!D129</f>
        <v>23574.39</v>
      </c>
      <c r="J128" s="14">
        <f t="shared" si="15"/>
        <v>0</v>
      </c>
      <c r="K128" s="14">
        <f t="shared" si="9"/>
        <v>0</v>
      </c>
      <c r="L128" s="14">
        <f>BAJIO16643561!C129</f>
        <v>0</v>
      </c>
      <c r="M128" s="90">
        <f t="shared" si="10"/>
        <v>617934.94000000006</v>
      </c>
      <c r="N128" s="15"/>
    </row>
    <row r="129" spans="1:14" x14ac:dyDescent="0.25">
      <c r="A129" s="12">
        <f>BAJIO16643561!A130</f>
        <v>44834</v>
      </c>
      <c r="B129" s="13"/>
      <c r="C129" s="13" t="str">
        <f>BAJIO16643561!B130</f>
        <v>VALVULAS DE CALIDAD DE MONTERREY SA DE C  Concepto del Pago: PAGO FACTURAS VACAMSA</v>
      </c>
      <c r="D129" s="85"/>
      <c r="E129" s="80" t="str">
        <f>BAJIO16643561!I130</f>
        <v>F4622-F4655</v>
      </c>
      <c r="F129" s="149">
        <f>BAJIO16643561!H130</f>
        <v>2116</v>
      </c>
      <c r="G129" s="14">
        <f t="shared" si="14"/>
        <v>5985.0000000000009</v>
      </c>
      <c r="H129" s="14">
        <f t="shared" si="13"/>
        <v>957.60000000000014</v>
      </c>
      <c r="I129" s="90">
        <f>BAJIO16643561!D130</f>
        <v>6942.6</v>
      </c>
      <c r="J129" s="14">
        <f t="shared" si="15"/>
        <v>0</v>
      </c>
      <c r="K129" s="14">
        <f t="shared" si="9"/>
        <v>0</v>
      </c>
      <c r="L129" s="14">
        <f>BAJIO16643561!C130</f>
        <v>0</v>
      </c>
      <c r="M129" s="90">
        <f t="shared" si="10"/>
        <v>624877.54</v>
      </c>
      <c r="N129" s="15"/>
    </row>
    <row r="130" spans="1:14" x14ac:dyDescent="0.25">
      <c r="A130" s="12">
        <f>BAJIO16643561!A131</f>
        <v>44834</v>
      </c>
      <c r="B130" s="13"/>
      <c r="C130" s="13" t="str">
        <f>BAJIO16643561!B131</f>
        <v>GASOLINERA LAS PALMAS SA DE CV  Concepto del Pago: LIQUIDACION DE FACTURA</v>
      </c>
      <c r="D130" s="85"/>
      <c r="E130" s="80">
        <f>BAJIO16643561!I131</f>
        <v>0</v>
      </c>
      <c r="F130" s="149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5172.4137931034484</v>
      </c>
      <c r="K130" s="14">
        <f t="shared" si="9"/>
        <v>827.58620689655174</v>
      </c>
      <c r="L130" s="14">
        <f>BAJIO16643561!C131</f>
        <v>6000</v>
      </c>
      <c r="M130" s="90">
        <f t="shared" si="10"/>
        <v>618877.54</v>
      </c>
      <c r="N130" s="15"/>
    </row>
    <row r="131" spans="1:14" x14ac:dyDescent="0.25">
      <c r="A131" s="12">
        <f>BAJIO16643561!A132</f>
        <v>44834</v>
      </c>
      <c r="B131" s="13"/>
      <c r="C131" s="13" t="str">
        <f>BAJIO16643561!B132</f>
        <v>PROYECTOS ESTRUCTURALES HALCON  Concepto del Pago: F4741</v>
      </c>
      <c r="D131" s="85"/>
      <c r="E131" s="80">
        <f>BAJIO16643561!I132</f>
        <v>0</v>
      </c>
      <c r="F131" s="149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25862.068965517243</v>
      </c>
      <c r="K131" s="14">
        <f t="shared" si="9"/>
        <v>4137.9310344827591</v>
      </c>
      <c r="L131" s="14">
        <f>BAJIO16643561!C132</f>
        <v>30000</v>
      </c>
      <c r="M131" s="90">
        <f t="shared" si="10"/>
        <v>588877.54</v>
      </c>
      <c r="N131" s="15"/>
    </row>
    <row r="132" spans="1:14" x14ac:dyDescent="0.25">
      <c r="A132" s="12">
        <f>BAJIO16643561!A133</f>
        <v>44834</v>
      </c>
      <c r="B132" s="13"/>
      <c r="C132" s="13" t="str">
        <f>BAJIO16643561!B133</f>
        <v>CONSTRUCTORA INVERMEX SA DE CV  Concepto del Pago: TRASPASO A BAJIO INVERMEX</v>
      </c>
      <c r="D132" s="85"/>
      <c r="E132" s="80">
        <f>BAJIO16643561!I133</f>
        <v>0</v>
      </c>
      <c r="F132" s="149">
        <f>BAJIO16643561!H133</f>
        <v>0</v>
      </c>
      <c r="G132" s="14">
        <f t="shared" si="14"/>
        <v>90517.241379310348</v>
      </c>
      <c r="H132" s="14">
        <f t="shared" si="13"/>
        <v>14482.758620689656</v>
      </c>
      <c r="I132" s="90">
        <f>BAJIO16643561!D133</f>
        <v>105000</v>
      </c>
      <c r="J132" s="14">
        <f t="shared" si="15"/>
        <v>0</v>
      </c>
      <c r="K132" s="14">
        <f t="shared" ref="K132:K195" si="16">J132*0.16</f>
        <v>0</v>
      </c>
      <c r="L132" s="14">
        <f>BAJIO16643561!C133</f>
        <v>0</v>
      </c>
      <c r="M132" s="90">
        <f t="shared" si="10"/>
        <v>693877.54</v>
      </c>
      <c r="N132" s="15"/>
    </row>
    <row r="133" spans="1:14" x14ac:dyDescent="0.25">
      <c r="A133" s="12">
        <f>BAJIO16643561!A134</f>
        <v>44834</v>
      </c>
      <c r="B133" s="13"/>
      <c r="C133" s="13" t="str">
        <f>BAJIO16643561!B134</f>
        <v>CONSTRUCTORA INVERMEX SA DE CV  Concepto del Pago: TRASPASO A BAJIO INVERMEX</v>
      </c>
      <c r="D133" s="85"/>
      <c r="E133" s="80" t="e">
        <f>BAJIO16643561!#REF!</f>
        <v>#REF!</v>
      </c>
      <c r="F133" s="149" t="e">
        <f>BAJIO16643561!#REF!</f>
        <v>#REF!</v>
      </c>
      <c r="G133" s="14">
        <f t="shared" si="14"/>
        <v>27586.206896551725</v>
      </c>
      <c r="H133" s="14">
        <f t="shared" si="13"/>
        <v>4413.7931034482763</v>
      </c>
      <c r="I133" s="90">
        <f>BAJIO16643561!D134</f>
        <v>32000</v>
      </c>
      <c r="J133" s="14">
        <f t="shared" si="15"/>
        <v>0</v>
      </c>
      <c r="K133" s="14">
        <f t="shared" si="16"/>
        <v>0</v>
      </c>
      <c r="L133" s="14">
        <f>BAJIO16643561!C134</f>
        <v>0</v>
      </c>
      <c r="M133" s="90">
        <f t="shared" ref="M133:M196" si="17">M132+I133-L133</f>
        <v>725877.54</v>
      </c>
      <c r="N133" s="15"/>
    </row>
    <row r="134" spans="1:14" x14ac:dyDescent="0.25">
      <c r="A134" s="12">
        <f>BAJIO16643561!A135</f>
        <v>44834</v>
      </c>
      <c r="B134" s="13"/>
      <c r="C134" s="13" t="str">
        <f>BAJIO16643561!B135</f>
        <v>CONSTRUCTORA INVERMEX SA DE CV  Concepto del Pago: TRASPASO A BAJIO INVERMEX</v>
      </c>
      <c r="D134" s="85"/>
      <c r="E134" s="80">
        <f>BAJIO16643561!I135</f>
        <v>0</v>
      </c>
      <c r="F134" s="149">
        <f>BAJIO16643561!H135</f>
        <v>0</v>
      </c>
      <c r="G134" s="14">
        <f t="shared" si="14"/>
        <v>84482.758620689667</v>
      </c>
      <c r="H134" s="14">
        <f t="shared" si="13"/>
        <v>13517.241379310348</v>
      </c>
      <c r="I134" s="90">
        <f>BAJIO16643561!D135</f>
        <v>98000</v>
      </c>
      <c r="J134" s="14">
        <f t="shared" si="15"/>
        <v>0</v>
      </c>
      <c r="K134" s="14">
        <f t="shared" si="16"/>
        <v>0</v>
      </c>
      <c r="L134" s="14">
        <f>BAJIO16643561!C135</f>
        <v>0</v>
      </c>
      <c r="M134" s="90">
        <f t="shared" si="17"/>
        <v>823877.54</v>
      </c>
      <c r="N134" s="15"/>
    </row>
    <row r="135" spans="1:14" x14ac:dyDescent="0.25">
      <c r="A135" s="12">
        <f>BAJIO16643561!A136</f>
        <v>44834</v>
      </c>
      <c r="B135" s="13"/>
      <c r="C135" s="13" t="str">
        <f>BAJIO16643561!B136</f>
        <v>CONSTRUCTORA INVERMEX SA DE CV  Concepto del Pago: TRASPASO A BAJIO INVERMEX</v>
      </c>
      <c r="D135" s="85"/>
      <c r="E135" s="80">
        <f>BAJIO16643561!I136</f>
        <v>0</v>
      </c>
      <c r="F135" s="149">
        <f>BAJIO16643561!H136</f>
        <v>0</v>
      </c>
      <c r="G135" s="14">
        <f t="shared" si="14"/>
        <v>81896.551724137942</v>
      </c>
      <c r="H135" s="14">
        <f t="shared" si="13"/>
        <v>13103.448275862071</v>
      </c>
      <c r="I135" s="90">
        <f>BAJIO16643561!D136</f>
        <v>95000</v>
      </c>
      <c r="J135" s="14">
        <f t="shared" si="15"/>
        <v>0</v>
      </c>
      <c r="K135" s="14">
        <f t="shared" si="16"/>
        <v>0</v>
      </c>
      <c r="L135" s="14">
        <f>BAJIO16643561!C136</f>
        <v>0</v>
      </c>
      <c r="M135" s="90">
        <f t="shared" si="17"/>
        <v>918877.54</v>
      </c>
      <c r="N135" s="15"/>
    </row>
    <row r="136" spans="1:14" x14ac:dyDescent="0.25">
      <c r="A136" s="12">
        <f>BAJIO16643561!A137</f>
        <v>44834</v>
      </c>
      <c r="B136" s="13"/>
      <c r="C136" s="13" t="str">
        <f>BAJIO16643561!B137</f>
        <v> LIVETT CONSTRUCCIONES Y SUM  Concepto del Pago: LIQUIDACION DE FACTURA</v>
      </c>
      <c r="D136" s="85"/>
      <c r="E136" s="80">
        <f>BAJIO16643561!I137</f>
        <v>0</v>
      </c>
      <c r="F136" s="149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81896.551724137942</v>
      </c>
      <c r="K136" s="14">
        <f t="shared" si="16"/>
        <v>13103.448275862071</v>
      </c>
      <c r="L136" s="14">
        <f>BAJIO16643561!C137</f>
        <v>95000</v>
      </c>
      <c r="M136" s="90">
        <f t="shared" si="17"/>
        <v>823877.54</v>
      </c>
      <c r="N136" s="15"/>
    </row>
    <row r="137" spans="1:14" x14ac:dyDescent="0.25">
      <c r="A137" s="12">
        <f>BAJIO16643561!A138</f>
        <v>44834</v>
      </c>
      <c r="B137" s="13"/>
      <c r="C137" s="13" t="str">
        <f>[1]FEBRERO!C87</f>
        <v>BACHOCO SA DE CV   Concepto del Pago: 1500114055</v>
      </c>
      <c r="D137" s="85"/>
      <c r="E137" s="80">
        <f>BAJIO16643561!I138</f>
        <v>0</v>
      </c>
      <c r="F137" s="149">
        <f>BAJIO16643561!H138</f>
        <v>0</v>
      </c>
      <c r="G137" s="14">
        <f t="shared" si="14"/>
        <v>0</v>
      </c>
      <c r="H137" s="14">
        <f t="shared" si="13"/>
        <v>0</v>
      </c>
      <c r="I137" s="90">
        <f>BAJIO16643561!D138</f>
        <v>0</v>
      </c>
      <c r="J137" s="14">
        <f t="shared" si="15"/>
        <v>387931.03448275867</v>
      </c>
      <c r="K137" s="14">
        <f t="shared" si="16"/>
        <v>62068.965517241391</v>
      </c>
      <c r="L137" s="14">
        <f>BAJIO16643561!C138</f>
        <v>450000</v>
      </c>
      <c r="M137" s="90">
        <f t="shared" si="17"/>
        <v>373877.54000000004</v>
      </c>
      <c r="N137" s="15"/>
    </row>
    <row r="138" spans="1:14" x14ac:dyDescent="0.25">
      <c r="A138" s="12">
        <f>BAJIO16643561!A139</f>
        <v>44834</v>
      </c>
      <c r="B138" s="13"/>
      <c r="C138" s="13" t="str">
        <f>BAJIO16643561!B139</f>
        <v>Compra - Disposicion por POS en AUTOELECTRICA FIRO </v>
      </c>
      <c r="D138" s="85"/>
      <c r="E138" s="80">
        <f>BAJIO16643561!I134</f>
        <v>0</v>
      </c>
      <c r="F138" s="149">
        <f>BAJIO16643561!H134</f>
        <v>0</v>
      </c>
      <c r="G138" s="14">
        <f t="shared" si="14"/>
        <v>0</v>
      </c>
      <c r="H138" s="14">
        <f t="shared" si="13"/>
        <v>0</v>
      </c>
      <c r="I138" s="90">
        <f>BAJIO16643561!D139</f>
        <v>0</v>
      </c>
      <c r="J138" s="14">
        <f t="shared" si="15"/>
        <v>7860.8362068965516</v>
      </c>
      <c r="K138" s="14">
        <f t="shared" si="16"/>
        <v>1257.7337931034483</v>
      </c>
      <c r="L138" s="14">
        <f>BAJIO16643561!C139</f>
        <v>9118.57</v>
      </c>
      <c r="M138" s="90">
        <f t="shared" si="17"/>
        <v>364758.97000000003</v>
      </c>
      <c r="N138" s="15"/>
    </row>
    <row r="139" spans="1:14" x14ac:dyDescent="0.25">
      <c r="A139" s="12">
        <f>BAJIO16643561!A140</f>
        <v>44834</v>
      </c>
      <c r="B139" s="13"/>
      <c r="C139" s="13" t="str">
        <f>BAJIO16643561!B140</f>
        <v>Compra - Disposicion por POS en MALDONADO PARTES Y S</v>
      </c>
      <c r="D139" s="85"/>
      <c r="E139" s="80">
        <f>BAJIO16643561!I140</f>
        <v>0</v>
      </c>
      <c r="F139" s="149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238</v>
      </c>
      <c r="K139" s="14">
        <f t="shared" si="16"/>
        <v>38.08</v>
      </c>
      <c r="L139" s="14">
        <f>BAJIO16643561!C140</f>
        <v>276.08</v>
      </c>
      <c r="M139" s="90">
        <f t="shared" si="17"/>
        <v>364482.89</v>
      </c>
      <c r="N139" s="15"/>
    </row>
    <row r="140" spans="1:14" x14ac:dyDescent="0.25">
      <c r="A140" s="12">
        <f>BAJIO16643561!A141</f>
        <v>44834</v>
      </c>
      <c r="B140" s="13"/>
      <c r="C140" s="13" t="str">
        <f>BAJIO16643561!B141</f>
        <v>SOSA MONTERO IGNACIO  Concepto del Pago: LIQUIDACION DE FACT</v>
      </c>
      <c r="D140" s="85"/>
      <c r="E140" s="80">
        <f>BAJIO16643561!I141</f>
        <v>0</v>
      </c>
      <c r="F140" s="149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2500</v>
      </c>
      <c r="K140" s="14">
        <f t="shared" si="16"/>
        <v>400</v>
      </c>
      <c r="L140" s="14">
        <f>BAJIO16643561!C141</f>
        <v>2900</v>
      </c>
      <c r="M140" s="90">
        <f t="shared" si="17"/>
        <v>361582.89</v>
      </c>
      <c r="N140" s="15"/>
    </row>
    <row r="141" spans="1:14" x14ac:dyDescent="0.25">
      <c r="A141" s="12">
        <f>BAJIO16643561!A142</f>
        <v>44834</v>
      </c>
      <c r="B141" s="13"/>
      <c r="C141" s="13" t="str">
        <f>BAJIO16643561!B142</f>
        <v>GUILLERMO GUTIERREZ AGUIRRE  Concepto del Pago: pago</v>
      </c>
      <c r="D141" s="85"/>
      <c r="E141" s="80" t="str">
        <f>BAJIO16643561!I142</f>
        <v>F4675</v>
      </c>
      <c r="F141" s="149" t="str">
        <f>BAJIO16643561!H142</f>
        <v>PUE</v>
      </c>
      <c r="G141" s="14">
        <f t="shared" si="14"/>
        <v>3200</v>
      </c>
      <c r="H141" s="14">
        <f t="shared" si="13"/>
        <v>512</v>
      </c>
      <c r="I141" s="90">
        <f>BAJIO16643561!D142</f>
        <v>3712</v>
      </c>
      <c r="J141" s="14">
        <f t="shared" si="15"/>
        <v>0</v>
      </c>
      <c r="K141" s="14">
        <f t="shared" si="16"/>
        <v>0</v>
      </c>
      <c r="L141" s="14">
        <f>BAJIO16643561!C142</f>
        <v>0</v>
      </c>
      <c r="M141" s="90">
        <f t="shared" si="17"/>
        <v>365294.89</v>
      </c>
      <c r="N141" s="15"/>
    </row>
    <row r="142" spans="1:14" x14ac:dyDescent="0.25">
      <c r="A142" s="12">
        <f>BAJIO16643561!A143</f>
        <v>44834</v>
      </c>
      <c r="B142" s="13"/>
      <c r="C142" s="13" t="str">
        <f>BAJIO16643561!B143</f>
        <v>GALVAN DOMINGO  Concepto del Pago: F3860</v>
      </c>
      <c r="D142" s="85"/>
      <c r="E142" s="80">
        <f>BAJIO16643561!I143</f>
        <v>0</v>
      </c>
      <c r="F142" s="149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1270.0000000000002</v>
      </c>
      <c r="K142" s="14">
        <f t="shared" si="16"/>
        <v>203.20000000000005</v>
      </c>
      <c r="L142" s="14">
        <f>BAJIO16643561!C143</f>
        <v>1473.2</v>
      </c>
      <c r="M142" s="90">
        <f t="shared" si="17"/>
        <v>363821.69</v>
      </c>
      <c r="N142" s="15"/>
    </row>
    <row r="143" spans="1:14" x14ac:dyDescent="0.25">
      <c r="A143" s="12">
        <f>BAJIO16643561!A144</f>
        <v>44834</v>
      </c>
      <c r="B143" s="13"/>
      <c r="C143" s="13" t="str">
        <f>BAJIO16643561!B144</f>
        <v xml:space="preserve">TESOFE INGRESOS FEDERALES RECAUDADOS  Pago de impuestos RFC </v>
      </c>
      <c r="D143" s="85"/>
      <c r="E143" s="80">
        <f>BAJIO16643561!I144</f>
        <v>0</v>
      </c>
      <c r="F143" s="149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35743.965517241384</v>
      </c>
      <c r="K143" s="14">
        <f t="shared" si="16"/>
        <v>5719.0344827586214</v>
      </c>
      <c r="L143" s="14">
        <f>BAJIO16643561!C144</f>
        <v>41463</v>
      </c>
      <c r="M143" s="90">
        <f t="shared" si="17"/>
        <v>322358.69</v>
      </c>
      <c r="N143" s="15"/>
    </row>
    <row r="144" spans="1:14" x14ac:dyDescent="0.25">
      <c r="A144" s="12">
        <f>BAJIO16643561!A145</f>
        <v>44834</v>
      </c>
      <c r="B144" s="13"/>
      <c r="C144" s="13" t="str">
        <f>BAJIO16643561!B145</f>
        <v>SERV GASOLINEROS DE MEXICO SA   Concepto del Pago: 59114</v>
      </c>
      <c r="D144" s="85"/>
      <c r="E144" s="80">
        <f>BAJIO16643561!I145</f>
        <v>0</v>
      </c>
      <c r="F144" s="149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61541.215517241384</v>
      </c>
      <c r="K144" s="14">
        <f t="shared" si="16"/>
        <v>9846.5944827586209</v>
      </c>
      <c r="L144" s="14">
        <f>BAJIO16643561!C145</f>
        <v>71387.81</v>
      </c>
      <c r="M144" s="90">
        <f t="shared" si="17"/>
        <v>250970.88</v>
      </c>
      <c r="N144" s="15"/>
    </row>
    <row r="145" spans="1:14" x14ac:dyDescent="0.25">
      <c r="A145" s="12">
        <f>BAJIO16643561!A146</f>
        <v>44834</v>
      </c>
      <c r="B145" s="13"/>
      <c r="C145" s="13" t="str">
        <f>BAJIO16643561!B146</f>
        <v> TERRA4 CONST. Y SUMINISTROS SA   Concepto del Pago: LIQUIDACION DE FACTURA</v>
      </c>
      <c r="D145" s="85"/>
      <c r="E145" s="80">
        <f>BAJIO16643561!I146</f>
        <v>0</v>
      </c>
      <c r="F145" s="149">
        <f>BAJIO16643561!H146</f>
        <v>0</v>
      </c>
      <c r="G145" s="14">
        <f t="shared" si="14"/>
        <v>0</v>
      </c>
      <c r="H145" s="14">
        <f t="shared" si="13"/>
        <v>0</v>
      </c>
      <c r="I145" s="90">
        <f>BAJIO16643561!D146</f>
        <v>0</v>
      </c>
      <c r="J145" s="14">
        <f t="shared" si="15"/>
        <v>143103.44827586209</v>
      </c>
      <c r="K145" s="14">
        <f t="shared" si="16"/>
        <v>22896.551724137935</v>
      </c>
      <c r="L145" s="14">
        <f>BAJIO16643561!C146</f>
        <v>166000</v>
      </c>
      <c r="M145" s="90">
        <f t="shared" si="17"/>
        <v>84970.880000000005</v>
      </c>
      <c r="N145" s="15"/>
    </row>
    <row r="146" spans="1:14" x14ac:dyDescent="0.25">
      <c r="A146" s="12">
        <f>BAJIO16643561!A147</f>
        <v>44834</v>
      </c>
      <c r="B146" s="13"/>
      <c r="C146" s="13" t="str">
        <f>BAJIO16643561!B147</f>
        <v>LIVETT CONSTRUCCIONES Y SUM   Concepto del Pago: LIQUIDACION DE FACTURA</v>
      </c>
      <c r="D146" s="85"/>
      <c r="E146" s="80">
        <f>BAJIO16643561!I147</f>
        <v>0</v>
      </c>
      <c r="F146" s="149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43965.517241379312</v>
      </c>
      <c r="K146" s="14">
        <f t="shared" si="16"/>
        <v>7034.4827586206902</v>
      </c>
      <c r="L146" s="14">
        <f>BAJIO16643561!C147</f>
        <v>51000</v>
      </c>
      <c r="M146" s="90">
        <f t="shared" si="17"/>
        <v>33970.880000000005</v>
      </c>
      <c r="N146" s="15"/>
    </row>
    <row r="147" spans="1:14" x14ac:dyDescent="0.25">
      <c r="A147" s="12">
        <f>BAJIO16643561!A148</f>
        <v>44834</v>
      </c>
      <c r="B147" s="13"/>
      <c r="C147" s="13" t="str">
        <f>BAJIO16643561!B148</f>
        <v>GM FINANCIAL DE MEXICO SA DE CV  Retiro por domiciliacion</v>
      </c>
      <c r="D147" s="85"/>
      <c r="E147" s="80">
        <f>BAJIO16643561!I148</f>
        <v>0</v>
      </c>
      <c r="F147" s="149">
        <f>BAJIO16643561!H148</f>
        <v>0</v>
      </c>
      <c r="G147" s="14">
        <f t="shared" si="14"/>
        <v>0</v>
      </c>
      <c r="H147" s="14">
        <f t="shared" si="13"/>
        <v>0</v>
      </c>
      <c r="I147" s="90">
        <f>BAJIO16643561!D148</f>
        <v>0</v>
      </c>
      <c r="J147" s="14">
        <f t="shared" si="15"/>
        <v>15460.025862068967</v>
      </c>
      <c r="K147" s="14">
        <f t="shared" si="16"/>
        <v>2473.604137931035</v>
      </c>
      <c r="L147" s="14">
        <f>BAJIO16643561!C148</f>
        <v>17933.63</v>
      </c>
      <c r="M147" s="90">
        <f t="shared" si="17"/>
        <v>16037.250000000004</v>
      </c>
      <c r="N147" s="15"/>
    </row>
    <row r="148" spans="1:14" x14ac:dyDescent="0.25">
      <c r="A148" s="12">
        <f>BAJIO16643561!A149</f>
        <v>0</v>
      </c>
      <c r="B148" s="13"/>
      <c r="C148" s="13">
        <f>BAJIO16643561!B149</f>
        <v>0</v>
      </c>
      <c r="D148" s="85"/>
      <c r="E148" s="80">
        <f>BAJIO16643561!I149</f>
        <v>0</v>
      </c>
      <c r="F148" s="149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0</v>
      </c>
      <c r="K148" s="14">
        <f t="shared" si="16"/>
        <v>0</v>
      </c>
      <c r="L148" s="14">
        <f>BAJIO16643561!C149</f>
        <v>0</v>
      </c>
      <c r="M148" s="90">
        <f t="shared" si="17"/>
        <v>16037.250000000004</v>
      </c>
      <c r="N148" s="15"/>
    </row>
    <row r="149" spans="1:14" x14ac:dyDescent="0.25">
      <c r="A149" s="12">
        <f>BAJIO16643561!A150</f>
        <v>0</v>
      </c>
      <c r="B149" s="13"/>
      <c r="C149" s="13">
        <f>BAJIO16643561!B150</f>
        <v>0</v>
      </c>
      <c r="D149" s="85"/>
      <c r="E149" s="80">
        <f>BAJIO16643561!I150</f>
        <v>0</v>
      </c>
      <c r="F149" s="149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0</v>
      </c>
      <c r="K149" s="14">
        <f t="shared" si="16"/>
        <v>0</v>
      </c>
      <c r="L149" s="14">
        <f>BAJIO16643561!C150</f>
        <v>0</v>
      </c>
      <c r="M149" s="90">
        <f t="shared" si="17"/>
        <v>16037.250000000004</v>
      </c>
      <c r="N149" s="15"/>
    </row>
    <row r="150" spans="1:14" x14ac:dyDescent="0.25">
      <c r="A150" s="12">
        <f>BAJIO16643561!A151</f>
        <v>0</v>
      </c>
      <c r="B150" s="13"/>
      <c r="C150" s="13">
        <f>BAJIO16643561!B151</f>
        <v>0</v>
      </c>
      <c r="D150" s="85"/>
      <c r="E150" s="80">
        <f>BAJIO16643561!I151</f>
        <v>0</v>
      </c>
      <c r="F150" s="149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0</v>
      </c>
      <c r="K150" s="14">
        <f t="shared" si="16"/>
        <v>0</v>
      </c>
      <c r="L150" s="14">
        <f>BAJIO16643561!C151</f>
        <v>0</v>
      </c>
      <c r="M150" s="90">
        <f t="shared" si="17"/>
        <v>16037.250000000004</v>
      </c>
      <c r="N150" s="15"/>
    </row>
    <row r="151" spans="1:14" x14ac:dyDescent="0.25">
      <c r="A151" s="12">
        <f>BAJIO16643561!A152</f>
        <v>0</v>
      </c>
      <c r="B151" s="13"/>
      <c r="C151" s="13">
        <f>BAJIO16643561!B152</f>
        <v>0</v>
      </c>
      <c r="D151" s="85"/>
      <c r="E151" s="80">
        <f>BAJIO16643561!I153</f>
        <v>0</v>
      </c>
      <c r="F151" s="149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0</v>
      </c>
      <c r="K151" s="14">
        <f t="shared" si="16"/>
        <v>0</v>
      </c>
      <c r="L151" s="14">
        <f>BAJIO16643561!C152</f>
        <v>0</v>
      </c>
      <c r="M151" s="90">
        <f t="shared" si="17"/>
        <v>16037.250000000004</v>
      </c>
      <c r="N151" s="15"/>
    </row>
    <row r="152" spans="1:14" x14ac:dyDescent="0.25">
      <c r="A152" s="12">
        <f>BAJIO16643561!A153</f>
        <v>0</v>
      </c>
      <c r="B152" s="13"/>
      <c r="C152" s="13">
        <f>BAJIO16643561!B153</f>
        <v>0</v>
      </c>
      <c r="D152" s="85"/>
      <c r="E152" s="80" t="e">
        <f>BAJIO16643561!#REF!</f>
        <v>#REF!</v>
      </c>
      <c r="F152" s="149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0</v>
      </c>
      <c r="K152" s="14">
        <f t="shared" si="16"/>
        <v>0</v>
      </c>
      <c r="L152" s="14">
        <f>BAJIO16643561!C153</f>
        <v>0</v>
      </c>
      <c r="M152" s="90">
        <f t="shared" si="17"/>
        <v>16037.250000000004</v>
      </c>
      <c r="N152" s="15"/>
    </row>
    <row r="153" spans="1:14" x14ac:dyDescent="0.25">
      <c r="A153" s="12">
        <f>BAJIO16643561!A154</f>
        <v>0</v>
      </c>
      <c r="B153" s="13"/>
      <c r="C153" s="13">
        <f>BAJIO16643561!B154</f>
        <v>0</v>
      </c>
      <c r="D153" s="85"/>
      <c r="E153" s="80">
        <f>BAJIO16643561!I154</f>
        <v>0</v>
      </c>
      <c r="F153" s="149">
        <f>BAJIO16643561!H154</f>
        <v>0</v>
      </c>
      <c r="G153" s="14">
        <f t="shared" si="14"/>
        <v>0</v>
      </c>
      <c r="H153" s="14">
        <f t="shared" si="18"/>
        <v>0</v>
      </c>
      <c r="I153" s="90">
        <f>BAJIO16643561!D154</f>
        <v>0</v>
      </c>
      <c r="J153" s="14">
        <f t="shared" si="15"/>
        <v>0</v>
      </c>
      <c r="K153" s="14">
        <f t="shared" si="16"/>
        <v>0</v>
      </c>
      <c r="L153" s="14">
        <f>BAJIO16643561!C154</f>
        <v>0</v>
      </c>
      <c r="M153" s="90">
        <f t="shared" si="17"/>
        <v>16037.250000000004</v>
      </c>
      <c r="N153" s="15"/>
    </row>
    <row r="154" spans="1:14" x14ac:dyDescent="0.25">
      <c r="A154" s="12">
        <f>BAJIO16643561!A155</f>
        <v>0</v>
      </c>
      <c r="B154" s="13"/>
      <c r="C154" s="13">
        <f>BAJIO16643561!B155</f>
        <v>0</v>
      </c>
      <c r="D154" s="85"/>
      <c r="E154" s="80">
        <f>BAJIO16643561!I155</f>
        <v>0</v>
      </c>
      <c r="F154" s="149">
        <f>BAJIO16643561!H155</f>
        <v>0</v>
      </c>
      <c r="G154" s="14">
        <f t="shared" si="14"/>
        <v>0</v>
      </c>
      <c r="H154" s="14">
        <f t="shared" si="18"/>
        <v>0</v>
      </c>
      <c r="I154" s="90">
        <f>BAJIO16643561!D155</f>
        <v>0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16037.250000000004</v>
      </c>
      <c r="N154" s="15"/>
    </row>
    <row r="155" spans="1:14" x14ac:dyDescent="0.25">
      <c r="A155" s="12">
        <f>BAJIO16643561!A156</f>
        <v>0</v>
      </c>
      <c r="B155" s="13"/>
      <c r="C155" s="13">
        <f>BAJIO16643561!B156</f>
        <v>0</v>
      </c>
      <c r="D155" s="85"/>
      <c r="E155" s="80">
        <f>BAJIO16643561!I156</f>
        <v>0</v>
      </c>
      <c r="F155" s="149">
        <f>BAJIO16643561!H156</f>
        <v>0</v>
      </c>
      <c r="G155" s="14">
        <f t="shared" si="14"/>
        <v>0</v>
      </c>
      <c r="H155" s="14">
        <f t="shared" si="18"/>
        <v>0</v>
      </c>
      <c r="I155" s="90">
        <f>BAJIO16643561!D156</f>
        <v>0</v>
      </c>
      <c r="J155" s="14">
        <f t="shared" si="15"/>
        <v>0</v>
      </c>
      <c r="K155" s="14">
        <f t="shared" si="16"/>
        <v>0</v>
      </c>
      <c r="L155" s="14">
        <f>BAJIO16643561!C156</f>
        <v>0</v>
      </c>
      <c r="M155" s="90">
        <f t="shared" si="17"/>
        <v>16037.250000000004</v>
      </c>
      <c r="N155" s="15"/>
    </row>
    <row r="156" spans="1:14" x14ac:dyDescent="0.25">
      <c r="A156" s="12">
        <f>BAJIO16643561!A157</f>
        <v>0</v>
      </c>
      <c r="B156" s="13"/>
      <c r="C156" s="13">
        <f>BAJIO16643561!B157</f>
        <v>0</v>
      </c>
      <c r="D156" s="85"/>
      <c r="E156" s="80">
        <f>BAJIO16643561!I157</f>
        <v>0</v>
      </c>
      <c r="F156" s="149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0</v>
      </c>
      <c r="K156" s="14">
        <f t="shared" si="16"/>
        <v>0</v>
      </c>
      <c r="L156" s="14">
        <f>BAJIO16643561!C157</f>
        <v>0</v>
      </c>
      <c r="M156" s="90">
        <f t="shared" si="17"/>
        <v>16037.250000000004</v>
      </c>
      <c r="N156" s="15"/>
    </row>
    <row r="157" spans="1:14" x14ac:dyDescent="0.25">
      <c r="A157" s="12">
        <f>BAJIO16643561!A158</f>
        <v>0</v>
      </c>
      <c r="B157" s="13"/>
      <c r="C157" s="13">
        <f>BAJIO16643561!B158</f>
        <v>0</v>
      </c>
      <c r="D157" s="85"/>
      <c r="E157" s="80">
        <f>BAJIO16643561!I158</f>
        <v>0</v>
      </c>
      <c r="F157" s="149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0</v>
      </c>
      <c r="K157" s="14">
        <f t="shared" si="16"/>
        <v>0</v>
      </c>
      <c r="L157" s="14">
        <f>BAJIO16643561!C158</f>
        <v>0</v>
      </c>
      <c r="M157" s="90">
        <f t="shared" si="17"/>
        <v>16037.250000000004</v>
      </c>
      <c r="N157" s="15"/>
    </row>
    <row r="158" spans="1:14" x14ac:dyDescent="0.25">
      <c r="A158" s="12">
        <f>BAJIO16643561!A159</f>
        <v>0</v>
      </c>
      <c r="B158" s="13"/>
      <c r="C158" s="13">
        <f>BAJIO16643561!B159</f>
        <v>0</v>
      </c>
      <c r="D158" s="85"/>
      <c r="E158" s="80">
        <f>BAJIO16643561!I159</f>
        <v>0</v>
      </c>
      <c r="F158" s="149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0</v>
      </c>
      <c r="K158" s="14">
        <f t="shared" si="16"/>
        <v>0</v>
      </c>
      <c r="L158" s="14">
        <f>BAJIO16643561!C159</f>
        <v>0</v>
      </c>
      <c r="M158" s="90">
        <f t="shared" si="17"/>
        <v>16037.250000000004</v>
      </c>
      <c r="N158" s="15"/>
    </row>
    <row r="159" spans="1:14" x14ac:dyDescent="0.25">
      <c r="A159" s="12">
        <f>BAJIO16643561!A160</f>
        <v>0</v>
      </c>
      <c r="B159" s="13"/>
      <c r="C159" s="13">
        <f>BAJIO16643561!B160</f>
        <v>0</v>
      </c>
      <c r="D159" s="85"/>
      <c r="E159" s="80">
        <f>BAJIO16643561!I160</f>
        <v>0</v>
      </c>
      <c r="F159" s="149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0</v>
      </c>
      <c r="K159" s="14">
        <f t="shared" si="16"/>
        <v>0</v>
      </c>
      <c r="L159" s="14">
        <f>BAJIO16643561!C160</f>
        <v>0</v>
      </c>
      <c r="M159" s="90">
        <f t="shared" si="17"/>
        <v>16037.250000000004</v>
      </c>
      <c r="N159" s="15"/>
    </row>
    <row r="160" spans="1:14" x14ac:dyDescent="0.25">
      <c r="A160" s="12">
        <f>BAJIO16643561!A161</f>
        <v>0</v>
      </c>
      <c r="B160" s="13"/>
      <c r="C160" s="13">
        <f>BAJIO16643561!B161</f>
        <v>0</v>
      </c>
      <c r="D160" s="85"/>
      <c r="E160" s="80">
        <f>BAJIO16643561!I161</f>
        <v>0</v>
      </c>
      <c r="F160" s="149">
        <f>BAJIO16643561!H161</f>
        <v>0</v>
      </c>
      <c r="G160" s="14">
        <f t="shared" si="14"/>
        <v>0</v>
      </c>
      <c r="H160" s="14">
        <f t="shared" si="18"/>
        <v>0</v>
      </c>
      <c r="I160" s="90">
        <f>BAJIO16643561!D161</f>
        <v>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16037.250000000004</v>
      </c>
      <c r="N160" s="15"/>
    </row>
    <row r="161" spans="1:14" x14ac:dyDescent="0.25">
      <c r="A161" s="12">
        <f>BAJIO16643561!A162</f>
        <v>0</v>
      </c>
      <c r="B161" s="13"/>
      <c r="C161" s="13">
        <f>BAJIO16643561!B162</f>
        <v>0</v>
      </c>
      <c r="D161" s="85"/>
      <c r="E161" s="80">
        <f>BAJIO16643561!I162</f>
        <v>0</v>
      </c>
      <c r="F161" s="149">
        <f>BAJIO16643561!H162</f>
        <v>0</v>
      </c>
      <c r="G161" s="14">
        <f t="shared" si="14"/>
        <v>0</v>
      </c>
      <c r="H161" s="14">
        <f t="shared" si="18"/>
        <v>0</v>
      </c>
      <c r="I161" s="90">
        <f>BAJIO16643561!D162</f>
        <v>0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16037.250000000004</v>
      </c>
      <c r="N161" s="15"/>
    </row>
    <row r="162" spans="1:14" x14ac:dyDescent="0.25">
      <c r="A162" s="12">
        <f>BAJIO16643561!A163</f>
        <v>0</v>
      </c>
      <c r="B162" s="13"/>
      <c r="C162" s="13">
        <f>BAJIO16643561!B163</f>
        <v>0</v>
      </c>
      <c r="D162" s="85"/>
      <c r="E162" s="80">
        <f>BAJIO16643561!I163</f>
        <v>0</v>
      </c>
      <c r="F162" s="149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0</v>
      </c>
      <c r="K162" s="14">
        <f t="shared" si="16"/>
        <v>0</v>
      </c>
      <c r="L162" s="14">
        <f>BAJIO16643561!C163</f>
        <v>0</v>
      </c>
      <c r="M162" s="90">
        <f t="shared" si="17"/>
        <v>16037.250000000004</v>
      </c>
      <c r="N162" s="15"/>
    </row>
    <row r="163" spans="1:14" x14ac:dyDescent="0.25">
      <c r="A163" s="12">
        <f>BAJIO16643561!A164</f>
        <v>0</v>
      </c>
      <c r="B163" s="13"/>
      <c r="C163" s="13">
        <f>BAJIO16643561!B164</f>
        <v>0</v>
      </c>
      <c r="D163" s="85"/>
      <c r="E163" s="80">
        <f>BAJIO16643561!I164</f>
        <v>0</v>
      </c>
      <c r="F163" s="149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0</v>
      </c>
      <c r="K163" s="14">
        <f t="shared" si="16"/>
        <v>0</v>
      </c>
      <c r="L163" s="14">
        <f>BAJIO16643561!C164</f>
        <v>0</v>
      </c>
      <c r="M163" s="90">
        <f t="shared" si="17"/>
        <v>16037.250000000004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9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16037.250000000004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9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16037.250000000004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9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16037.250000000004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9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16037.250000000004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9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16037.250000000004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9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16037.250000000004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9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16037.250000000004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9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16037.250000000004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9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16037.250000000004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9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16037.250000000004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9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16037.250000000004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9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16037.250000000004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9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16037.250000000004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9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16037.250000000004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9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16037.250000000004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9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16037.250000000004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9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16037.250000000004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9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16037.250000000004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9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16037.250000000004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9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16037.250000000004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9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16037.250000000004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9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16037.250000000004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9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16037.250000000004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9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16037.250000000004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9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16037.250000000004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9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16037.250000000004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9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16037.250000000004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9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16037.250000000004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9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16037.250000000004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9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16037.250000000004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9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16037.250000000004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9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16037.250000000004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9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16037.250000000004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9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16037.250000000004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9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16037.250000000004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9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16037.250000000004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9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16037.250000000004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9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16037.250000000004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9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16037.250000000004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9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16037.250000000004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9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16037.250000000004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9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16037.250000000004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9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16037.250000000004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9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16037.250000000004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9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16037.250000000004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9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16037.250000000004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9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16037.250000000004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9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16037.250000000004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9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16037.250000000004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9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16037.250000000004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9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16037.250000000004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9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16037.250000000004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9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9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9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9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9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9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9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9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9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9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9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9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9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9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9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9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9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9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9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9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9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9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9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9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9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9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9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9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9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9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9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9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9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9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9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9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9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9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9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9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9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9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9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9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9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9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9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9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9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9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9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9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9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9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9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9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9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9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9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9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9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9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9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9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9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9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9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9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9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9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9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9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9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9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9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9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9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9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9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9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9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9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9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9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9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9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9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9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9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9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9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9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9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9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9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9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9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9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9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9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9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9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9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9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9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9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9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9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9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9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9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9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9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9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9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9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9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9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9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9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9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9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9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9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9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9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9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9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9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9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9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9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9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9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9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9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9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9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9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9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9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9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9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9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9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9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9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9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9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9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9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9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9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9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9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9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9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9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9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9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9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9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9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9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9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9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9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9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9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9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9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9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9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9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9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9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9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9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9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9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9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9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9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9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9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9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9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9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9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9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9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9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9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9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9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9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9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9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9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9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9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9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9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9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9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9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9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9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9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9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9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9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9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9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9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9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9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9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9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9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9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9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9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9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9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9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9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9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9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9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9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9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9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9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9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9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9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9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9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9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9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9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9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9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9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9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9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9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9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9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9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9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9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9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9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9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9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9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9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9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9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9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9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9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9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9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9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9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9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9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9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9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9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9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9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9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9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31" activePane="bottomLeft" state="frozenSplit"/>
      <selection pane="bottomLeft" activeCell="I39" sqref="I39"/>
    </sheetView>
  </sheetViews>
  <sheetFormatPr baseColWidth="10" defaultColWidth="13.5703125" defaultRowHeight="15" x14ac:dyDescent="0.25"/>
  <cols>
    <col min="1" max="1" width="10.7109375" style="6" bestFit="1" customWidth="1"/>
    <col min="2" max="2" width="76.5703125" style="6" bestFit="1" customWidth="1"/>
    <col min="3" max="3" width="11.5703125" style="7" customWidth="1"/>
    <col min="4" max="4" width="11.5703125" style="142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29" t="s">
        <v>33</v>
      </c>
      <c r="B1" s="230"/>
      <c r="C1" s="230"/>
      <c r="D1" s="230"/>
      <c r="E1" s="230"/>
      <c r="F1" s="230"/>
      <c r="G1" s="230"/>
      <c r="H1" s="230"/>
      <c r="I1" s="230"/>
    </row>
    <row r="2" spans="1:10" s="8" customFormat="1" x14ac:dyDescent="0.25">
      <c r="A2" s="229" t="s">
        <v>12</v>
      </c>
      <c r="B2" s="230"/>
      <c r="C2" s="230"/>
      <c r="D2" s="230"/>
      <c r="E2" s="230"/>
      <c r="F2" s="230"/>
      <c r="G2" s="230"/>
      <c r="H2" s="230"/>
      <c r="I2" s="230"/>
      <c r="J2" s="8">
        <v>230549.45</v>
      </c>
    </row>
    <row r="3" spans="1:10" s="8" customFormat="1" x14ac:dyDescent="0.25">
      <c r="A3" s="231" t="s">
        <v>44</v>
      </c>
      <c r="B3" s="232"/>
      <c r="C3" s="232"/>
      <c r="D3" s="232"/>
      <c r="E3" s="232"/>
      <c r="F3" s="232"/>
      <c r="G3" s="232"/>
      <c r="H3" s="232"/>
      <c r="I3" s="232"/>
    </row>
    <row r="4" spans="1:10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15</v>
      </c>
      <c r="F4" s="65" t="s">
        <v>6</v>
      </c>
      <c r="G4" s="66" t="s">
        <v>36</v>
      </c>
      <c r="H4" s="67" t="s">
        <v>28</v>
      </c>
      <c r="I4" s="67" t="s">
        <v>37</v>
      </c>
      <c r="J4" s="67" t="s">
        <v>39</v>
      </c>
    </row>
    <row r="5" spans="1:10" ht="15.75" x14ac:dyDescent="0.25">
      <c r="A5" s="57" t="s">
        <v>32</v>
      </c>
      <c r="B5" s="58" t="s">
        <v>15</v>
      </c>
      <c r="C5" s="177" t="s">
        <v>30</v>
      </c>
      <c r="D5" s="177" t="s">
        <v>30</v>
      </c>
      <c r="E5" s="166">
        <v>5403.93</v>
      </c>
      <c r="F5" s="167"/>
      <c r="G5" s="168"/>
      <c r="H5" s="169"/>
      <c r="I5" s="169"/>
      <c r="J5" s="169"/>
    </row>
    <row r="6" spans="1:10" ht="75" x14ac:dyDescent="0.25">
      <c r="A6" s="164">
        <v>44805</v>
      </c>
      <c r="B6" s="205" t="s">
        <v>57</v>
      </c>
      <c r="C6" s="166">
        <v>0</v>
      </c>
      <c r="D6" s="195">
        <v>214480.06</v>
      </c>
      <c r="E6" s="188">
        <f>E5-C6+D6</f>
        <v>219883.99</v>
      </c>
      <c r="F6" s="196" t="s">
        <v>172</v>
      </c>
      <c r="G6" s="168">
        <v>44805</v>
      </c>
      <c r="H6" s="169">
        <v>2050</v>
      </c>
      <c r="I6" s="170" t="s">
        <v>173</v>
      </c>
      <c r="J6" s="206" t="s">
        <v>43</v>
      </c>
    </row>
    <row r="7" spans="1:10" ht="15.75" x14ac:dyDescent="0.25">
      <c r="A7" s="164">
        <v>44805</v>
      </c>
      <c r="B7" s="165" t="s">
        <v>58</v>
      </c>
      <c r="C7" s="166">
        <v>39672</v>
      </c>
      <c r="D7" s="166">
        <v>0</v>
      </c>
      <c r="E7" s="188">
        <f>E6-C7+D7</f>
        <v>180211.99</v>
      </c>
      <c r="F7" s="167"/>
      <c r="G7" s="168"/>
      <c r="H7" s="169"/>
      <c r="I7" s="170"/>
      <c r="J7" s="168"/>
    </row>
    <row r="8" spans="1:10" ht="15.75" x14ac:dyDescent="0.25">
      <c r="A8" s="164">
        <v>44805</v>
      </c>
      <c r="B8" s="165" t="s">
        <v>59</v>
      </c>
      <c r="C8" s="166">
        <v>15312</v>
      </c>
      <c r="D8" s="166">
        <v>0</v>
      </c>
      <c r="E8" s="188">
        <f>E7-C8+D8</f>
        <v>164899.99</v>
      </c>
      <c r="F8" s="196"/>
      <c r="G8" s="168"/>
      <c r="H8" s="169"/>
      <c r="I8" s="169"/>
      <c r="J8" s="168"/>
    </row>
    <row r="9" spans="1:10" ht="15.75" x14ac:dyDescent="0.25">
      <c r="A9" s="164">
        <v>44805</v>
      </c>
      <c r="B9" s="165" t="s">
        <v>60</v>
      </c>
      <c r="C9" s="166">
        <v>150000</v>
      </c>
      <c r="D9" s="166">
        <v>0</v>
      </c>
      <c r="E9" s="188">
        <f>E8-C9+D9</f>
        <v>14899.989999999991</v>
      </c>
      <c r="F9" s="167"/>
      <c r="G9" s="168"/>
      <c r="H9" s="169"/>
      <c r="I9" s="169"/>
      <c r="J9" s="168"/>
    </row>
    <row r="10" spans="1:10" ht="15.75" x14ac:dyDescent="0.25">
      <c r="A10" s="164">
        <v>44805</v>
      </c>
      <c r="B10" s="165" t="s">
        <v>61</v>
      </c>
      <c r="C10" s="166">
        <v>3000</v>
      </c>
      <c r="D10" s="166">
        <v>0</v>
      </c>
      <c r="E10" s="188">
        <f t="shared" ref="E10:E52" si="0">E9-C10+D10</f>
        <v>11899.989999999991</v>
      </c>
      <c r="F10" s="167"/>
      <c r="G10" s="168"/>
      <c r="H10" s="169"/>
      <c r="I10" s="169"/>
      <c r="J10" s="168"/>
    </row>
    <row r="11" spans="1:10" ht="15.75" x14ac:dyDescent="0.25">
      <c r="A11" s="164">
        <v>44810</v>
      </c>
      <c r="B11" s="165" t="s">
        <v>114</v>
      </c>
      <c r="C11" s="166">
        <v>350</v>
      </c>
      <c r="D11" s="166">
        <v>0</v>
      </c>
      <c r="E11" s="188">
        <f t="shared" si="0"/>
        <v>11549.989999999991</v>
      </c>
      <c r="F11" s="167"/>
      <c r="G11" s="168"/>
      <c r="H11" s="169"/>
      <c r="I11" s="170"/>
      <c r="J11" s="168"/>
    </row>
    <row r="12" spans="1:10" ht="15.75" x14ac:dyDescent="0.25">
      <c r="A12" s="164">
        <v>44810</v>
      </c>
      <c r="B12" s="165" t="s">
        <v>115</v>
      </c>
      <c r="C12" s="166">
        <v>539</v>
      </c>
      <c r="D12" s="166">
        <v>0</v>
      </c>
      <c r="E12" s="188">
        <f t="shared" si="0"/>
        <v>11010.989999999991</v>
      </c>
      <c r="F12" s="167"/>
      <c r="G12" s="168"/>
      <c r="H12" s="169"/>
      <c r="I12" s="169"/>
      <c r="J12" s="168"/>
    </row>
    <row r="13" spans="1:10" ht="15.75" x14ac:dyDescent="0.25">
      <c r="A13" s="164">
        <v>44810</v>
      </c>
      <c r="B13" s="165" t="s">
        <v>117</v>
      </c>
      <c r="C13" s="166">
        <v>700</v>
      </c>
      <c r="D13" s="166">
        <v>0</v>
      </c>
      <c r="E13" s="188">
        <f t="shared" si="0"/>
        <v>10310.989999999991</v>
      </c>
      <c r="F13" s="167"/>
      <c r="G13" s="168"/>
      <c r="H13" s="169"/>
      <c r="I13" s="169"/>
      <c r="J13" s="168"/>
    </row>
    <row r="14" spans="1:10" ht="31.5" x14ac:dyDescent="0.25">
      <c r="A14" s="164">
        <v>44810</v>
      </c>
      <c r="B14" s="205" t="s">
        <v>118</v>
      </c>
      <c r="C14" s="166">
        <v>0</v>
      </c>
      <c r="D14" s="195">
        <v>41180</v>
      </c>
      <c r="E14" s="188">
        <f t="shared" si="0"/>
        <v>51490.989999999991</v>
      </c>
      <c r="F14" s="196" t="s">
        <v>174</v>
      </c>
      <c r="G14" s="168">
        <v>44810</v>
      </c>
      <c r="H14" s="169">
        <v>2058</v>
      </c>
      <c r="I14" s="170" t="s">
        <v>175</v>
      </c>
      <c r="J14" s="206" t="s">
        <v>43</v>
      </c>
    </row>
    <row r="15" spans="1:10" ht="15.75" x14ac:dyDescent="0.25">
      <c r="A15" s="164">
        <v>44811</v>
      </c>
      <c r="B15" s="165" t="s">
        <v>119</v>
      </c>
      <c r="C15" s="166">
        <v>1067.2</v>
      </c>
      <c r="D15" s="166">
        <v>0</v>
      </c>
      <c r="E15" s="188">
        <f t="shared" si="0"/>
        <v>50423.789999999994</v>
      </c>
      <c r="F15" s="167"/>
      <c r="G15" s="168"/>
      <c r="H15" s="169"/>
      <c r="I15" s="170"/>
      <c r="J15" s="168"/>
    </row>
    <row r="16" spans="1:10" ht="15.75" x14ac:dyDescent="0.25">
      <c r="A16" s="164">
        <v>44812</v>
      </c>
      <c r="B16" s="165" t="s">
        <v>120</v>
      </c>
      <c r="C16" s="166">
        <v>24028.82</v>
      </c>
      <c r="D16" s="166">
        <v>0</v>
      </c>
      <c r="E16" s="188">
        <f t="shared" si="0"/>
        <v>26394.969999999994</v>
      </c>
      <c r="F16" s="167"/>
      <c r="G16" s="168"/>
      <c r="H16" s="169"/>
      <c r="I16" s="169"/>
      <c r="J16" s="168"/>
    </row>
    <row r="17" spans="1:10" ht="15.75" x14ac:dyDescent="0.25">
      <c r="A17" s="164">
        <v>44812</v>
      </c>
      <c r="B17" s="165" t="s">
        <v>121</v>
      </c>
      <c r="C17" s="166">
        <v>2449</v>
      </c>
      <c r="D17" s="166">
        <v>0</v>
      </c>
      <c r="E17" s="188">
        <f t="shared" si="0"/>
        <v>23945.969999999994</v>
      </c>
      <c r="F17" s="167"/>
      <c r="G17" s="168"/>
      <c r="H17" s="169"/>
      <c r="I17" s="169"/>
      <c r="J17" s="168"/>
    </row>
    <row r="18" spans="1:10" ht="15.75" x14ac:dyDescent="0.25">
      <c r="A18" s="164">
        <v>44813</v>
      </c>
      <c r="B18" s="165" t="s">
        <v>122</v>
      </c>
      <c r="C18" s="166">
        <v>1060.32</v>
      </c>
      <c r="D18" s="166">
        <v>0</v>
      </c>
      <c r="E18" s="188">
        <f t="shared" si="0"/>
        <v>22885.649999999994</v>
      </c>
      <c r="F18" s="167"/>
      <c r="G18" s="168"/>
      <c r="H18" s="169"/>
      <c r="I18" s="169"/>
      <c r="J18" s="168"/>
    </row>
    <row r="19" spans="1:10" ht="15.75" x14ac:dyDescent="0.25">
      <c r="A19" s="164">
        <v>44813</v>
      </c>
      <c r="B19" s="165" t="s">
        <v>123</v>
      </c>
      <c r="C19" s="166">
        <v>2855.22</v>
      </c>
      <c r="D19" s="166">
        <v>0</v>
      </c>
      <c r="E19" s="188">
        <f t="shared" si="0"/>
        <v>20030.429999999993</v>
      </c>
      <c r="F19" s="167"/>
      <c r="G19" s="168"/>
      <c r="H19" s="169"/>
      <c r="I19" s="170"/>
      <c r="J19" s="168"/>
    </row>
    <row r="20" spans="1:10" ht="15.75" x14ac:dyDescent="0.25">
      <c r="A20" s="164">
        <v>44813</v>
      </c>
      <c r="B20" s="165" t="s">
        <v>124</v>
      </c>
      <c r="C20" s="166">
        <v>2452.2399999999998</v>
      </c>
      <c r="D20" s="166">
        <v>0</v>
      </c>
      <c r="E20" s="188">
        <f t="shared" si="0"/>
        <v>17578.189999999995</v>
      </c>
      <c r="F20" s="167"/>
      <c r="G20" s="168"/>
      <c r="H20" s="169"/>
      <c r="I20" s="169"/>
      <c r="J20" s="168"/>
    </row>
    <row r="21" spans="1:10" ht="15.75" x14ac:dyDescent="0.25">
      <c r="A21" s="164">
        <v>44813</v>
      </c>
      <c r="B21" s="165" t="s">
        <v>125</v>
      </c>
      <c r="C21" s="166">
        <v>1624</v>
      </c>
      <c r="D21" s="166">
        <v>0</v>
      </c>
      <c r="E21" s="188">
        <f t="shared" si="0"/>
        <v>15954.189999999995</v>
      </c>
      <c r="F21" s="167"/>
      <c r="G21" s="168"/>
      <c r="H21" s="169"/>
      <c r="I21" s="170"/>
      <c r="J21" s="168"/>
    </row>
    <row r="22" spans="1:10" ht="15.75" x14ac:dyDescent="0.25">
      <c r="A22" s="164">
        <v>44813</v>
      </c>
      <c r="B22" s="165" t="s">
        <v>126</v>
      </c>
      <c r="C22" s="166">
        <v>1972</v>
      </c>
      <c r="D22" s="166">
        <v>0</v>
      </c>
      <c r="E22" s="188">
        <f t="shared" si="0"/>
        <v>13982.189999999995</v>
      </c>
      <c r="F22" s="167"/>
      <c r="G22" s="168"/>
      <c r="H22" s="169"/>
      <c r="I22" s="170"/>
      <c r="J22" s="168"/>
    </row>
    <row r="23" spans="1:10" ht="31.5" x14ac:dyDescent="0.25">
      <c r="A23" s="164">
        <v>44813</v>
      </c>
      <c r="B23" s="165" t="s">
        <v>127</v>
      </c>
      <c r="C23" s="166">
        <v>0</v>
      </c>
      <c r="D23" s="195">
        <v>677367</v>
      </c>
      <c r="E23" s="188">
        <f t="shared" si="0"/>
        <v>691349.19</v>
      </c>
      <c r="F23" s="196" t="s">
        <v>177</v>
      </c>
      <c r="G23" s="168">
        <v>44813</v>
      </c>
      <c r="H23" s="169">
        <v>2084</v>
      </c>
      <c r="I23" s="169" t="s">
        <v>176</v>
      </c>
      <c r="J23" s="168" t="s">
        <v>158</v>
      </c>
    </row>
    <row r="24" spans="1:10" ht="15.75" x14ac:dyDescent="0.25">
      <c r="A24" s="164">
        <v>44816</v>
      </c>
      <c r="B24" s="165" t="s">
        <v>128</v>
      </c>
      <c r="C24" s="166">
        <v>50783.78</v>
      </c>
      <c r="D24" s="166">
        <v>0</v>
      </c>
      <c r="E24" s="188">
        <f t="shared" si="0"/>
        <v>640565.40999999992</v>
      </c>
      <c r="F24" s="167"/>
      <c r="G24" s="168"/>
      <c r="H24" s="169"/>
      <c r="I24" s="169"/>
      <c r="J24" s="168"/>
    </row>
    <row r="25" spans="1:10" ht="15.75" x14ac:dyDescent="0.25">
      <c r="A25" s="164">
        <v>44818</v>
      </c>
      <c r="B25" s="165" t="s">
        <v>129</v>
      </c>
      <c r="C25" s="166">
        <v>83000</v>
      </c>
      <c r="D25" s="166">
        <v>0</v>
      </c>
      <c r="E25" s="188">
        <f t="shared" si="0"/>
        <v>557565.40999999992</v>
      </c>
      <c r="F25" s="196"/>
      <c r="G25" s="168"/>
      <c r="H25" s="169"/>
      <c r="I25" s="169"/>
      <c r="J25" s="168"/>
    </row>
    <row r="26" spans="1:10" ht="15.75" x14ac:dyDescent="0.25">
      <c r="A26" s="164">
        <v>44819</v>
      </c>
      <c r="B26" s="165" t="s">
        <v>130</v>
      </c>
      <c r="C26" s="166">
        <v>142441.10999999999</v>
      </c>
      <c r="D26" s="166">
        <v>0</v>
      </c>
      <c r="E26" s="188">
        <f t="shared" si="0"/>
        <v>415124.29999999993</v>
      </c>
      <c r="F26" s="167"/>
      <c r="G26" s="168"/>
      <c r="H26" s="169"/>
      <c r="I26" s="170"/>
      <c r="J26" s="168"/>
    </row>
    <row r="27" spans="1:10" ht="30" x14ac:dyDescent="0.25">
      <c r="A27" s="164">
        <v>44819</v>
      </c>
      <c r="B27" s="165" t="s">
        <v>131</v>
      </c>
      <c r="C27" s="166">
        <v>6345</v>
      </c>
      <c r="D27" s="166">
        <v>0</v>
      </c>
      <c r="E27" s="188">
        <f t="shared" si="0"/>
        <v>408779.29999999993</v>
      </c>
      <c r="F27" s="167"/>
      <c r="G27" s="168"/>
      <c r="H27" s="169"/>
      <c r="I27" s="170"/>
      <c r="J27" s="168"/>
    </row>
    <row r="28" spans="1:10" ht="15.75" x14ac:dyDescent="0.25">
      <c r="A28" s="164">
        <v>44819</v>
      </c>
      <c r="B28" s="165" t="s">
        <v>132</v>
      </c>
      <c r="C28" s="166">
        <v>79924</v>
      </c>
      <c r="D28" s="166">
        <v>0</v>
      </c>
      <c r="E28" s="188">
        <f t="shared" si="0"/>
        <v>328855.29999999993</v>
      </c>
      <c r="F28" s="167"/>
      <c r="G28" s="168"/>
      <c r="H28" s="169"/>
      <c r="I28" s="169"/>
      <c r="J28" s="168"/>
    </row>
    <row r="29" spans="1:10" ht="15.75" x14ac:dyDescent="0.25">
      <c r="A29" s="164">
        <v>44823</v>
      </c>
      <c r="B29" s="165" t="s">
        <v>128</v>
      </c>
      <c r="C29" s="166">
        <v>85133.47</v>
      </c>
      <c r="D29" s="166">
        <v>0</v>
      </c>
      <c r="E29" s="188">
        <f t="shared" si="0"/>
        <v>243721.82999999993</v>
      </c>
      <c r="F29" s="167"/>
      <c r="G29" s="168"/>
      <c r="H29" s="169"/>
      <c r="I29" s="169"/>
      <c r="J29" s="168"/>
    </row>
    <row r="30" spans="1:10" ht="15.75" x14ac:dyDescent="0.25">
      <c r="A30" s="164">
        <v>44824</v>
      </c>
      <c r="B30" s="165" t="s">
        <v>273</v>
      </c>
      <c r="C30" s="166">
        <v>8642</v>
      </c>
      <c r="D30" s="166">
        <v>0</v>
      </c>
      <c r="E30" s="188">
        <f t="shared" si="0"/>
        <v>235079.82999999993</v>
      </c>
      <c r="F30" s="167"/>
      <c r="G30" s="168"/>
      <c r="H30" s="169"/>
      <c r="I30" s="169"/>
      <c r="J30" s="168"/>
    </row>
    <row r="31" spans="1:10" ht="15.75" x14ac:dyDescent="0.25">
      <c r="A31" s="164">
        <v>44825</v>
      </c>
      <c r="B31" s="215" t="s">
        <v>228</v>
      </c>
      <c r="C31" s="166">
        <v>0</v>
      </c>
      <c r="D31" s="195">
        <v>121800</v>
      </c>
      <c r="E31" s="188">
        <f t="shared" si="0"/>
        <v>356879.82999999996</v>
      </c>
      <c r="F31" s="167"/>
      <c r="G31" s="168"/>
      <c r="H31" s="169"/>
      <c r="I31" s="169"/>
      <c r="J31" s="216" t="s">
        <v>179</v>
      </c>
    </row>
    <row r="32" spans="1:10" ht="15.75" x14ac:dyDescent="0.25">
      <c r="A32" s="164">
        <v>44826</v>
      </c>
      <c r="B32" s="219" t="s">
        <v>274</v>
      </c>
      <c r="C32" s="166">
        <v>3000</v>
      </c>
      <c r="D32" s="166">
        <v>0</v>
      </c>
      <c r="E32" s="188">
        <f t="shared" si="0"/>
        <v>353879.82999999996</v>
      </c>
      <c r="F32" s="167"/>
      <c r="G32" s="168"/>
      <c r="H32" s="169"/>
      <c r="I32" s="169"/>
      <c r="J32" s="168"/>
    </row>
    <row r="33" spans="1:10" ht="15.75" x14ac:dyDescent="0.25">
      <c r="A33" s="164">
        <v>44826</v>
      </c>
      <c r="B33" s="165" t="s">
        <v>129</v>
      </c>
      <c r="C33" s="166">
        <v>26000</v>
      </c>
      <c r="D33" s="166">
        <v>0</v>
      </c>
      <c r="E33" s="188">
        <f t="shared" si="0"/>
        <v>327879.82999999996</v>
      </c>
      <c r="F33" s="167"/>
      <c r="G33" s="168"/>
      <c r="H33" s="169"/>
      <c r="I33" s="169"/>
      <c r="J33" s="168"/>
    </row>
    <row r="34" spans="1:10" ht="30" x14ac:dyDescent="0.25">
      <c r="A34" s="164">
        <v>44826</v>
      </c>
      <c r="B34" s="215" t="s">
        <v>227</v>
      </c>
      <c r="C34" s="166">
        <v>0</v>
      </c>
      <c r="D34" s="195">
        <v>11310</v>
      </c>
      <c r="E34" s="188">
        <f t="shared" si="0"/>
        <v>339189.82999999996</v>
      </c>
      <c r="F34" s="167"/>
      <c r="G34" s="168"/>
      <c r="H34" s="169"/>
      <c r="I34" s="170"/>
      <c r="J34" s="216" t="s">
        <v>179</v>
      </c>
    </row>
    <row r="35" spans="1:10" ht="15.75" x14ac:dyDescent="0.25">
      <c r="A35" s="164">
        <v>44826</v>
      </c>
      <c r="B35" s="165" t="s">
        <v>275</v>
      </c>
      <c r="C35" s="166">
        <v>8199.2000000000007</v>
      </c>
      <c r="D35" s="166">
        <v>0</v>
      </c>
      <c r="E35" s="188">
        <f t="shared" si="0"/>
        <v>330990.62999999995</v>
      </c>
      <c r="F35" s="196"/>
      <c r="G35" s="168"/>
      <c r="H35" s="169"/>
      <c r="I35" s="169"/>
      <c r="J35" s="168"/>
    </row>
    <row r="36" spans="1:10" ht="15.75" x14ac:dyDescent="0.25">
      <c r="A36" s="164">
        <v>44827</v>
      </c>
      <c r="B36" s="165" t="s">
        <v>276</v>
      </c>
      <c r="C36" s="166">
        <v>1473.2</v>
      </c>
      <c r="D36" s="166">
        <v>0</v>
      </c>
      <c r="E36" s="188">
        <f t="shared" si="0"/>
        <v>329517.42999999993</v>
      </c>
      <c r="F36" s="167"/>
      <c r="G36" s="168"/>
      <c r="H36" s="169"/>
      <c r="I36" s="169"/>
      <c r="J36" s="168"/>
    </row>
    <row r="37" spans="1:10" ht="15.75" x14ac:dyDescent="0.25">
      <c r="A37" s="164">
        <v>44827</v>
      </c>
      <c r="B37" s="165" t="s">
        <v>277</v>
      </c>
      <c r="C37" s="166">
        <v>1136.8</v>
      </c>
      <c r="D37" s="166">
        <v>0</v>
      </c>
      <c r="E37" s="188">
        <f t="shared" si="0"/>
        <v>328380.62999999995</v>
      </c>
      <c r="F37" s="196"/>
      <c r="G37" s="168"/>
      <c r="H37" s="169"/>
      <c r="I37" s="170"/>
      <c r="J37" s="168"/>
    </row>
    <row r="38" spans="1:10" ht="15.75" x14ac:dyDescent="0.25">
      <c r="A38" s="164">
        <v>44827</v>
      </c>
      <c r="B38" s="165" t="s">
        <v>229</v>
      </c>
      <c r="C38" s="166">
        <v>0</v>
      </c>
      <c r="D38" s="195">
        <v>56935.73</v>
      </c>
      <c r="E38" s="188">
        <f t="shared" si="0"/>
        <v>385316.35999999993</v>
      </c>
      <c r="F38" s="167">
        <v>134</v>
      </c>
      <c r="G38" s="168">
        <v>44827</v>
      </c>
      <c r="H38" s="169">
        <v>2108</v>
      </c>
      <c r="I38" s="170" t="s">
        <v>285</v>
      </c>
      <c r="J38" s="168" t="s">
        <v>178</v>
      </c>
    </row>
    <row r="39" spans="1:10" ht="15.75" x14ac:dyDescent="0.25">
      <c r="A39" s="164">
        <v>44830</v>
      </c>
      <c r="B39" s="165" t="s">
        <v>278</v>
      </c>
      <c r="C39" s="166">
        <v>3978.86</v>
      </c>
      <c r="D39" s="166">
        <v>0</v>
      </c>
      <c r="E39" s="188">
        <f t="shared" si="0"/>
        <v>381337.49999999994</v>
      </c>
      <c r="F39" s="167"/>
      <c r="G39" s="168"/>
      <c r="H39" s="169"/>
      <c r="I39" s="169"/>
      <c r="J39" s="168"/>
    </row>
    <row r="40" spans="1:10" ht="15.75" x14ac:dyDescent="0.25">
      <c r="A40" s="164">
        <v>44832</v>
      </c>
      <c r="B40" s="165" t="s">
        <v>279</v>
      </c>
      <c r="C40" s="166">
        <v>18955.849999999999</v>
      </c>
      <c r="D40" s="166">
        <v>0</v>
      </c>
      <c r="E40" s="188">
        <f t="shared" si="0"/>
        <v>362381.64999999997</v>
      </c>
      <c r="F40" s="167"/>
      <c r="G40" s="168"/>
      <c r="H40" s="169"/>
      <c r="I40" s="169"/>
      <c r="J40" s="168"/>
    </row>
    <row r="41" spans="1:10" ht="15.75" x14ac:dyDescent="0.25">
      <c r="A41" s="164">
        <v>44832</v>
      </c>
      <c r="B41" s="165" t="s">
        <v>280</v>
      </c>
      <c r="C41" s="166">
        <v>50089.47</v>
      </c>
      <c r="D41" s="166">
        <v>0</v>
      </c>
      <c r="E41" s="188">
        <f t="shared" si="0"/>
        <v>312292.17999999993</v>
      </c>
      <c r="F41" s="167"/>
      <c r="G41" s="168"/>
      <c r="H41" s="169"/>
      <c r="I41" s="169"/>
      <c r="J41" s="168"/>
    </row>
    <row r="42" spans="1:10" ht="15.75" x14ac:dyDescent="0.25">
      <c r="A42" s="164">
        <v>44832</v>
      </c>
      <c r="B42" s="165" t="s">
        <v>281</v>
      </c>
      <c r="C42" s="166">
        <v>5355.26</v>
      </c>
      <c r="D42" s="166">
        <v>0</v>
      </c>
      <c r="E42" s="188">
        <f t="shared" si="0"/>
        <v>306936.91999999993</v>
      </c>
      <c r="F42" s="167"/>
      <c r="G42" s="168"/>
      <c r="H42" s="169"/>
      <c r="I42" s="169"/>
      <c r="J42" s="168"/>
    </row>
    <row r="43" spans="1:10" ht="15.75" x14ac:dyDescent="0.25">
      <c r="A43" s="164">
        <v>44832</v>
      </c>
      <c r="B43" s="165" t="s">
        <v>282</v>
      </c>
      <c r="C43" s="166">
        <v>612.48</v>
      </c>
      <c r="D43" s="166">
        <v>0</v>
      </c>
      <c r="E43" s="188">
        <f t="shared" si="0"/>
        <v>306324.43999999994</v>
      </c>
      <c r="F43" s="167"/>
      <c r="G43" s="168"/>
      <c r="H43" s="169"/>
      <c r="I43" s="169"/>
      <c r="J43" s="168"/>
    </row>
    <row r="44" spans="1:10" ht="15.75" x14ac:dyDescent="0.25">
      <c r="A44" s="164">
        <v>44832</v>
      </c>
      <c r="B44" s="165" t="s">
        <v>283</v>
      </c>
      <c r="C44" s="166">
        <v>271091</v>
      </c>
      <c r="D44" s="166">
        <v>0</v>
      </c>
      <c r="E44" s="188">
        <f t="shared" si="0"/>
        <v>35233.439999999944</v>
      </c>
      <c r="F44" s="167"/>
      <c r="G44" s="168"/>
      <c r="H44" s="169"/>
      <c r="I44" s="169"/>
      <c r="J44" s="168"/>
    </row>
    <row r="45" spans="1:10" ht="15.75" x14ac:dyDescent="0.25">
      <c r="A45" s="164">
        <v>44832</v>
      </c>
      <c r="B45" s="165" t="s">
        <v>284</v>
      </c>
      <c r="C45" s="166">
        <v>30000</v>
      </c>
      <c r="D45" s="166">
        <v>0</v>
      </c>
      <c r="E45" s="188">
        <f t="shared" si="0"/>
        <v>5233.4399999999441</v>
      </c>
      <c r="F45" s="167"/>
      <c r="G45" s="168"/>
      <c r="H45" s="169"/>
      <c r="I45" s="169"/>
      <c r="J45" s="168"/>
    </row>
    <row r="46" spans="1:10" ht="15.75" x14ac:dyDescent="0.25">
      <c r="A46" s="164"/>
      <c r="B46" s="165"/>
      <c r="C46" s="166"/>
      <c r="D46" s="166">
        <v>0</v>
      </c>
      <c r="E46" s="188">
        <f t="shared" si="0"/>
        <v>5233.4399999999441</v>
      </c>
      <c r="F46" s="167"/>
      <c r="G46" s="168"/>
      <c r="H46" s="169"/>
      <c r="I46" s="170"/>
      <c r="J46" s="168"/>
    </row>
    <row r="47" spans="1:10" ht="15.75" x14ac:dyDescent="0.25">
      <c r="A47" s="164"/>
      <c r="B47" s="165"/>
      <c r="C47" s="166">
        <v>0</v>
      </c>
      <c r="D47" s="166">
        <v>0</v>
      </c>
      <c r="E47" s="188">
        <f t="shared" si="0"/>
        <v>5233.4399999999441</v>
      </c>
      <c r="F47" s="167"/>
      <c r="G47" s="168"/>
      <c r="H47" s="169"/>
      <c r="I47" s="169"/>
      <c r="J47" s="168"/>
    </row>
    <row r="48" spans="1:10" ht="15.75" x14ac:dyDescent="0.25">
      <c r="A48" s="164"/>
      <c r="B48" s="165"/>
      <c r="C48" s="166">
        <v>0</v>
      </c>
      <c r="D48" s="166">
        <v>0</v>
      </c>
      <c r="E48" s="188">
        <f t="shared" si="0"/>
        <v>5233.4399999999441</v>
      </c>
      <c r="F48" s="167"/>
      <c r="G48" s="168"/>
      <c r="H48" s="169"/>
      <c r="I48" s="170"/>
      <c r="J48" s="168"/>
    </row>
    <row r="49" spans="1:10" ht="15.75" x14ac:dyDescent="0.25">
      <c r="A49" s="164"/>
      <c r="B49" s="165"/>
      <c r="C49" s="166">
        <v>0</v>
      </c>
      <c r="D49" s="166">
        <v>0</v>
      </c>
      <c r="E49" s="188">
        <f t="shared" si="0"/>
        <v>5233.4399999999441</v>
      </c>
      <c r="F49" s="167"/>
      <c r="G49" s="168"/>
      <c r="H49" s="169"/>
      <c r="I49" s="169"/>
      <c r="J49" s="168"/>
    </row>
    <row r="50" spans="1:10" ht="15.75" x14ac:dyDescent="0.25">
      <c r="A50" s="164"/>
      <c r="B50" s="165"/>
      <c r="C50" s="166">
        <v>0</v>
      </c>
      <c r="D50" s="166">
        <v>0</v>
      </c>
      <c r="E50" s="188">
        <f t="shared" si="0"/>
        <v>5233.4399999999441</v>
      </c>
      <c r="F50" s="167"/>
      <c r="G50" s="168"/>
      <c r="H50" s="169"/>
      <c r="I50" s="169"/>
      <c r="J50" s="168"/>
    </row>
    <row r="51" spans="1:10" ht="15.75" x14ac:dyDescent="0.25">
      <c r="A51" s="164"/>
      <c r="B51" s="165"/>
      <c r="C51" s="166">
        <v>0</v>
      </c>
      <c r="D51" s="166">
        <v>0</v>
      </c>
      <c r="E51" s="188">
        <f t="shared" si="0"/>
        <v>5233.4399999999441</v>
      </c>
      <c r="F51" s="167"/>
      <c r="G51" s="168"/>
      <c r="H51" s="169"/>
      <c r="I51" s="169"/>
      <c r="J51" s="168"/>
    </row>
    <row r="52" spans="1:10" ht="15.75" x14ac:dyDescent="0.25">
      <c r="A52" s="164"/>
      <c r="B52" s="165"/>
      <c r="C52" s="166">
        <v>0</v>
      </c>
      <c r="D52" s="166">
        <v>0</v>
      </c>
      <c r="E52" s="188">
        <f t="shared" si="0"/>
        <v>5233.4399999999441</v>
      </c>
      <c r="F52" s="167"/>
      <c r="G52" s="168"/>
      <c r="H52" s="169"/>
      <c r="I52" s="169"/>
      <c r="J52" s="168"/>
    </row>
    <row r="53" spans="1:10" ht="15.75" x14ac:dyDescent="0.25">
      <c r="A53" s="164"/>
      <c r="B53" s="165"/>
      <c r="C53" s="166">
        <v>0</v>
      </c>
      <c r="D53" s="166">
        <v>0</v>
      </c>
      <c r="E53" s="188">
        <f>E52-C53+D53</f>
        <v>5233.4399999999441</v>
      </c>
      <c r="F53" s="167"/>
      <c r="G53" s="168"/>
      <c r="H53" s="169"/>
      <c r="I53" s="169"/>
      <c r="J53" s="168"/>
    </row>
    <row r="54" spans="1:10" ht="15.75" x14ac:dyDescent="0.25">
      <c r="A54" s="164"/>
      <c r="B54" s="165"/>
      <c r="C54" s="166">
        <v>0</v>
      </c>
      <c r="D54" s="166">
        <v>0</v>
      </c>
      <c r="E54" s="188">
        <f>E53-C54+D54</f>
        <v>5233.4399999999441</v>
      </c>
      <c r="F54" s="167"/>
      <c r="G54" s="168"/>
      <c r="H54" s="169"/>
      <c r="I54" s="169"/>
      <c r="J54" s="168"/>
    </row>
    <row r="55" spans="1:10" ht="15.75" x14ac:dyDescent="0.25">
      <c r="A55" s="164"/>
      <c r="B55" s="165"/>
      <c r="C55" s="166">
        <v>0</v>
      </c>
      <c r="D55" s="166">
        <v>0</v>
      </c>
      <c r="E55" s="188">
        <f t="shared" ref="E55:E86" si="1">E54-C55+D55</f>
        <v>5233.4399999999441</v>
      </c>
      <c r="F55" s="167"/>
      <c r="G55" s="168"/>
      <c r="H55" s="169"/>
      <c r="I55" s="169"/>
      <c r="J55" s="168"/>
    </row>
    <row r="56" spans="1:10" ht="15.75" x14ac:dyDescent="0.25">
      <c r="A56" s="164"/>
      <c r="B56" s="165"/>
      <c r="C56" s="166">
        <v>0</v>
      </c>
      <c r="D56" s="166">
        <v>0</v>
      </c>
      <c r="E56" s="188">
        <f t="shared" si="1"/>
        <v>5233.4399999999441</v>
      </c>
      <c r="F56" s="167"/>
      <c r="G56" s="168"/>
      <c r="H56" s="169"/>
      <c r="I56" s="169"/>
      <c r="J56" s="168"/>
    </row>
    <row r="57" spans="1:10" ht="15.75" x14ac:dyDescent="0.25">
      <c r="A57" s="164"/>
      <c r="B57" s="165"/>
      <c r="C57" s="166">
        <v>0</v>
      </c>
      <c r="D57" s="166">
        <v>0</v>
      </c>
      <c r="E57" s="188">
        <f t="shared" si="1"/>
        <v>5233.4399999999441</v>
      </c>
      <c r="F57" s="167"/>
      <c r="G57" s="168"/>
      <c r="H57" s="169"/>
      <c r="I57" s="169"/>
      <c r="J57" s="168"/>
    </row>
    <row r="58" spans="1:10" ht="15.75" x14ac:dyDescent="0.25">
      <c r="A58" s="164"/>
      <c r="B58" s="165"/>
      <c r="C58" s="166">
        <v>0</v>
      </c>
      <c r="D58" s="166">
        <v>0</v>
      </c>
      <c r="E58" s="188">
        <f t="shared" si="1"/>
        <v>5233.4399999999441</v>
      </c>
      <c r="F58" s="167"/>
      <c r="G58" s="168"/>
      <c r="H58" s="169"/>
      <c r="I58" s="169"/>
      <c r="J58" s="168"/>
    </row>
    <row r="59" spans="1:10" ht="15.75" x14ac:dyDescent="0.25">
      <c r="A59" s="164"/>
      <c r="B59" s="165"/>
      <c r="C59" s="166">
        <v>0</v>
      </c>
      <c r="D59" s="166">
        <v>0</v>
      </c>
      <c r="E59" s="188">
        <f t="shared" si="1"/>
        <v>5233.4399999999441</v>
      </c>
      <c r="F59" s="167"/>
      <c r="G59" s="168"/>
      <c r="H59" s="169"/>
      <c r="I59" s="169"/>
      <c r="J59" s="168"/>
    </row>
    <row r="60" spans="1:10" ht="15.75" x14ac:dyDescent="0.25">
      <c r="A60" s="164"/>
      <c r="B60" s="165"/>
      <c r="C60" s="166">
        <v>0</v>
      </c>
      <c r="D60" s="166">
        <v>0</v>
      </c>
      <c r="E60" s="188">
        <f t="shared" si="1"/>
        <v>5233.4399999999441</v>
      </c>
      <c r="F60" s="167"/>
      <c r="G60" s="168"/>
      <c r="H60" s="169"/>
      <c r="I60" s="169"/>
      <c r="J60" s="168"/>
    </row>
    <row r="61" spans="1:10" ht="15.75" x14ac:dyDescent="0.25">
      <c r="A61" s="164"/>
      <c r="B61" s="165"/>
      <c r="C61" s="166">
        <v>0</v>
      </c>
      <c r="D61" s="166">
        <v>0</v>
      </c>
      <c r="E61" s="188">
        <f t="shared" si="1"/>
        <v>5233.4399999999441</v>
      </c>
      <c r="F61" s="196"/>
      <c r="G61" s="168"/>
      <c r="H61" s="169"/>
      <c r="I61" s="169"/>
      <c r="J61" s="168"/>
    </row>
    <row r="62" spans="1:10" ht="15.75" x14ac:dyDescent="0.25">
      <c r="A62" s="164"/>
      <c r="B62" s="165"/>
      <c r="C62" s="177">
        <v>0</v>
      </c>
      <c r="D62" s="166">
        <v>0</v>
      </c>
      <c r="E62" s="188">
        <f t="shared" si="1"/>
        <v>5233.4399999999441</v>
      </c>
      <c r="F62" s="167"/>
      <c r="G62" s="168"/>
      <c r="H62" s="169"/>
      <c r="I62" s="169"/>
      <c r="J62" s="168"/>
    </row>
    <row r="63" spans="1:10" ht="15.75" x14ac:dyDescent="0.25">
      <c r="A63" s="164"/>
      <c r="B63" s="165"/>
      <c r="C63" s="166">
        <v>0</v>
      </c>
      <c r="D63" s="166">
        <v>0</v>
      </c>
      <c r="E63" s="188">
        <f t="shared" si="1"/>
        <v>5233.4399999999441</v>
      </c>
      <c r="F63" s="196"/>
      <c r="G63" s="168"/>
      <c r="H63" s="169"/>
      <c r="I63" s="169"/>
      <c r="J63" s="168"/>
    </row>
    <row r="64" spans="1:10" ht="15.75" x14ac:dyDescent="0.25">
      <c r="A64" s="164"/>
      <c r="B64" s="165"/>
      <c r="C64" s="166"/>
      <c r="D64" s="166">
        <v>0</v>
      </c>
      <c r="E64" s="188">
        <f t="shared" si="1"/>
        <v>5233.4399999999441</v>
      </c>
      <c r="F64" s="167"/>
      <c r="G64" s="168"/>
      <c r="H64" s="169"/>
      <c r="I64" s="169"/>
      <c r="J64" s="168"/>
    </row>
    <row r="65" spans="1:10" ht="15.75" x14ac:dyDescent="0.25">
      <c r="A65" s="164"/>
      <c r="B65" s="165"/>
      <c r="C65" s="166"/>
      <c r="D65" s="166">
        <v>0</v>
      </c>
      <c r="E65" s="188">
        <f t="shared" si="1"/>
        <v>5233.4399999999441</v>
      </c>
      <c r="F65" s="167"/>
      <c r="G65" s="168"/>
      <c r="H65" s="169"/>
      <c r="I65" s="169"/>
      <c r="J65" s="168"/>
    </row>
    <row r="66" spans="1:10" ht="15.75" x14ac:dyDescent="0.25">
      <c r="A66" s="164"/>
      <c r="B66" s="165"/>
      <c r="C66" s="166"/>
      <c r="D66" s="166">
        <v>0</v>
      </c>
      <c r="E66" s="188">
        <f t="shared" si="1"/>
        <v>5233.4399999999441</v>
      </c>
      <c r="F66" s="167"/>
      <c r="G66" s="168"/>
      <c r="H66" s="169"/>
      <c r="I66" s="169"/>
      <c r="J66" s="168"/>
    </row>
    <row r="67" spans="1:10" ht="15.75" x14ac:dyDescent="0.25">
      <c r="A67" s="59"/>
      <c r="B67" s="60"/>
      <c r="C67" s="177"/>
      <c r="D67" s="166">
        <v>0</v>
      </c>
      <c r="E67" s="188">
        <f t="shared" si="1"/>
        <v>5233.4399999999441</v>
      </c>
      <c r="F67" s="167"/>
      <c r="G67" s="168"/>
      <c r="H67" s="169"/>
      <c r="I67" s="169"/>
      <c r="J67" s="168"/>
    </row>
    <row r="68" spans="1:10" ht="15.75" x14ac:dyDescent="0.25">
      <c r="A68" s="59"/>
      <c r="B68" s="60"/>
      <c r="C68" s="177"/>
      <c r="D68" s="166">
        <v>0</v>
      </c>
      <c r="E68" s="188">
        <f t="shared" si="1"/>
        <v>5233.4399999999441</v>
      </c>
      <c r="F68" s="167"/>
      <c r="G68" s="168"/>
      <c r="H68" s="169"/>
      <c r="I68" s="169"/>
      <c r="J68" s="168"/>
    </row>
    <row r="69" spans="1:10" ht="15.75" x14ac:dyDescent="0.25">
      <c r="A69" s="59"/>
      <c r="B69" s="60"/>
      <c r="C69" s="177"/>
      <c r="D69" s="166">
        <v>0</v>
      </c>
      <c r="E69" s="188">
        <f t="shared" si="1"/>
        <v>5233.4399999999441</v>
      </c>
      <c r="F69" s="167"/>
      <c r="G69" s="168"/>
      <c r="H69" s="169"/>
      <c r="I69" s="169"/>
      <c r="J69" s="168"/>
    </row>
    <row r="70" spans="1:10" ht="15.75" x14ac:dyDescent="0.25">
      <c r="A70" s="59"/>
      <c r="B70" s="60"/>
      <c r="C70" s="177"/>
      <c r="D70" s="166"/>
      <c r="E70" s="188">
        <f t="shared" si="1"/>
        <v>5233.4399999999441</v>
      </c>
      <c r="F70" s="167"/>
      <c r="G70" s="168"/>
      <c r="H70" s="169"/>
      <c r="I70" s="169"/>
      <c r="J70" s="168"/>
    </row>
    <row r="71" spans="1:10" ht="15.75" x14ac:dyDescent="0.25">
      <c r="A71" s="164"/>
      <c r="B71" s="165"/>
      <c r="C71" s="166"/>
      <c r="D71" s="166"/>
      <c r="E71" s="188">
        <f t="shared" si="1"/>
        <v>5233.4399999999441</v>
      </c>
      <c r="F71" s="167"/>
      <c r="G71" s="168"/>
      <c r="H71" s="169"/>
      <c r="I71" s="169"/>
      <c r="J71" s="168"/>
    </row>
    <row r="72" spans="1:10" ht="15.75" x14ac:dyDescent="0.25">
      <c r="A72" s="164"/>
      <c r="B72" s="165"/>
      <c r="C72" s="166"/>
      <c r="D72" s="166"/>
      <c r="E72" s="188">
        <f t="shared" si="1"/>
        <v>5233.4399999999441</v>
      </c>
      <c r="F72" s="167"/>
      <c r="G72" s="168"/>
      <c r="H72" s="169"/>
      <c r="I72" s="169"/>
      <c r="J72" s="168"/>
    </row>
    <row r="73" spans="1:10" ht="15.75" x14ac:dyDescent="0.25">
      <c r="A73" s="164"/>
      <c r="B73" s="165"/>
      <c r="C73" s="166"/>
      <c r="D73" s="166"/>
      <c r="E73" s="188">
        <f t="shared" si="1"/>
        <v>5233.4399999999441</v>
      </c>
      <c r="F73" s="167"/>
      <c r="G73" s="168"/>
      <c r="H73" s="169"/>
      <c r="I73" s="169"/>
      <c r="J73" s="168"/>
    </row>
    <row r="74" spans="1:10" ht="15.75" x14ac:dyDescent="0.25">
      <c r="A74" s="164"/>
      <c r="B74" s="165"/>
      <c r="C74" s="166"/>
      <c r="D74" s="166"/>
      <c r="E74" s="188">
        <f t="shared" si="1"/>
        <v>5233.4399999999441</v>
      </c>
      <c r="F74" s="167"/>
      <c r="G74" s="168"/>
      <c r="H74" s="169"/>
      <c r="I74" s="169"/>
      <c r="J74" s="168"/>
    </row>
    <row r="75" spans="1:10" ht="15.75" x14ac:dyDescent="0.25">
      <c r="A75" s="59"/>
      <c r="B75" s="60"/>
      <c r="C75" s="177"/>
      <c r="D75" s="166"/>
      <c r="E75" s="188">
        <f t="shared" si="1"/>
        <v>5233.4399999999441</v>
      </c>
      <c r="F75" s="167"/>
      <c r="G75" s="168"/>
      <c r="H75" s="169"/>
      <c r="I75" s="169"/>
      <c r="J75" s="168"/>
    </row>
    <row r="76" spans="1:10" ht="15.75" x14ac:dyDescent="0.25">
      <c r="A76" s="59"/>
      <c r="B76" s="60"/>
      <c r="C76" s="177"/>
      <c r="D76" s="166"/>
      <c r="E76" s="188">
        <f t="shared" si="1"/>
        <v>5233.4399999999441</v>
      </c>
      <c r="F76" s="167"/>
      <c r="G76" s="168"/>
      <c r="H76" s="169"/>
      <c r="I76" s="169"/>
      <c r="J76" s="168"/>
    </row>
    <row r="77" spans="1:10" ht="15.75" x14ac:dyDescent="0.25">
      <c r="A77" s="59"/>
      <c r="B77" s="60"/>
      <c r="C77" s="177"/>
      <c r="D77" s="166"/>
      <c r="E77" s="188">
        <f t="shared" si="1"/>
        <v>5233.4399999999441</v>
      </c>
      <c r="F77" s="167"/>
      <c r="G77" s="168"/>
      <c r="H77" s="169"/>
      <c r="I77" s="169"/>
      <c r="J77" s="168"/>
    </row>
    <row r="78" spans="1:10" ht="15.75" x14ac:dyDescent="0.25">
      <c r="A78" s="59"/>
      <c r="B78" s="60"/>
      <c r="C78" s="177"/>
      <c r="D78" s="166"/>
      <c r="E78" s="188">
        <f t="shared" si="1"/>
        <v>5233.4399999999441</v>
      </c>
      <c r="F78" s="167"/>
      <c r="G78" s="168"/>
      <c r="H78" s="169"/>
      <c r="I78" s="169"/>
      <c r="J78" s="168"/>
    </row>
    <row r="79" spans="1:10" ht="15.75" x14ac:dyDescent="0.25">
      <c r="A79" s="164"/>
      <c r="B79" s="165"/>
      <c r="C79" s="166"/>
      <c r="D79" s="166"/>
      <c r="E79" s="188">
        <f t="shared" si="1"/>
        <v>5233.4399999999441</v>
      </c>
      <c r="F79" s="167"/>
      <c r="G79" s="168"/>
      <c r="H79" s="169"/>
      <c r="I79" s="169"/>
      <c r="J79" s="168"/>
    </row>
    <row r="80" spans="1:10" ht="15.75" x14ac:dyDescent="0.25">
      <c r="A80" s="164"/>
      <c r="B80" s="165"/>
      <c r="C80" s="166"/>
      <c r="D80" s="166"/>
      <c r="E80" s="188">
        <f t="shared" si="1"/>
        <v>5233.4399999999441</v>
      </c>
      <c r="F80" s="167"/>
      <c r="G80" s="168"/>
      <c r="H80" s="169"/>
      <c r="I80" s="169"/>
      <c r="J80" s="168"/>
    </row>
    <row r="81" spans="1:10" ht="15.75" x14ac:dyDescent="0.25">
      <c r="A81" s="164"/>
      <c r="B81" s="165"/>
      <c r="C81" s="166"/>
      <c r="D81" s="166"/>
      <c r="E81" s="188">
        <f t="shared" si="1"/>
        <v>5233.4399999999441</v>
      </c>
      <c r="F81" s="167"/>
      <c r="G81" s="168"/>
      <c r="H81" s="169"/>
      <c r="I81" s="169"/>
      <c r="J81" s="168"/>
    </row>
    <row r="82" spans="1:10" ht="15.75" x14ac:dyDescent="0.25">
      <c r="A82" s="164"/>
      <c r="B82" s="165"/>
      <c r="C82" s="166"/>
      <c r="D82" s="166"/>
      <c r="E82" s="188">
        <f t="shared" si="1"/>
        <v>5233.4399999999441</v>
      </c>
      <c r="F82" s="167"/>
      <c r="G82" s="168"/>
      <c r="H82" s="169"/>
      <c r="I82" s="169"/>
      <c r="J82" s="168"/>
    </row>
    <row r="83" spans="1:10" ht="15.75" x14ac:dyDescent="0.25">
      <c r="A83" s="59"/>
      <c r="B83" s="60"/>
      <c r="C83" s="177"/>
      <c r="D83" s="166"/>
      <c r="E83" s="188">
        <f t="shared" si="1"/>
        <v>5233.4399999999441</v>
      </c>
      <c r="F83" s="167"/>
      <c r="G83" s="168"/>
      <c r="H83" s="169"/>
      <c r="I83" s="169"/>
      <c r="J83" s="168"/>
    </row>
    <row r="84" spans="1:10" ht="15.75" x14ac:dyDescent="0.25">
      <c r="A84" s="59"/>
      <c r="B84" s="60"/>
      <c r="C84" s="177"/>
      <c r="D84" s="166"/>
      <c r="E84" s="188">
        <f t="shared" si="1"/>
        <v>5233.4399999999441</v>
      </c>
      <c r="F84" s="167"/>
      <c r="G84" s="168"/>
      <c r="H84" s="169"/>
      <c r="I84" s="169"/>
      <c r="J84" s="168"/>
    </row>
    <row r="85" spans="1:10" ht="15.75" x14ac:dyDescent="0.25">
      <c r="A85" s="59"/>
      <c r="B85" s="60"/>
      <c r="C85" s="177"/>
      <c r="D85" s="166"/>
      <c r="E85" s="188">
        <f t="shared" si="1"/>
        <v>5233.4399999999441</v>
      </c>
      <c r="F85" s="167"/>
      <c r="G85" s="168"/>
      <c r="H85" s="169"/>
      <c r="I85" s="169"/>
      <c r="J85" s="168"/>
    </row>
    <row r="86" spans="1:10" ht="15.75" x14ac:dyDescent="0.25">
      <c r="A86" s="59"/>
      <c r="B86" s="60"/>
      <c r="C86" s="177"/>
      <c r="D86" s="166"/>
      <c r="E86" s="188">
        <f t="shared" si="1"/>
        <v>5233.4399999999441</v>
      </c>
      <c r="F86" s="167"/>
      <c r="G86" s="168"/>
      <c r="H86" s="169"/>
      <c r="I86" s="169"/>
      <c r="J86" s="16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33" t="s">
        <v>24</v>
      </c>
      <c r="H1" s="233"/>
      <c r="I1" s="233"/>
      <c r="J1" s="233"/>
      <c r="K1" s="234" t="s">
        <v>23</v>
      </c>
      <c r="L1" s="234"/>
      <c r="M1" s="234"/>
      <c r="N1" s="234"/>
    </row>
    <row r="2" spans="1:17" s="56" customFormat="1" ht="38.25" x14ac:dyDescent="0.25">
      <c r="A2" s="52" t="s">
        <v>22</v>
      </c>
      <c r="B2" s="52" t="s">
        <v>21</v>
      </c>
      <c r="C2" s="52" t="s">
        <v>25</v>
      </c>
      <c r="D2" s="52" t="s">
        <v>19</v>
      </c>
      <c r="E2" s="52" t="s">
        <v>0</v>
      </c>
      <c r="F2" s="52" t="s">
        <v>28</v>
      </c>
      <c r="G2" s="53" t="s">
        <v>18</v>
      </c>
      <c r="H2" s="53" t="s">
        <v>26</v>
      </c>
      <c r="I2" s="53" t="s">
        <v>17</v>
      </c>
      <c r="J2" s="53" t="s">
        <v>16</v>
      </c>
      <c r="K2" s="54" t="s">
        <v>18</v>
      </c>
      <c r="L2" s="54" t="s">
        <v>26</v>
      </c>
      <c r="M2" s="54" t="s">
        <v>17</v>
      </c>
      <c r="N2" s="54" t="s">
        <v>16</v>
      </c>
      <c r="O2" s="52" t="s">
        <v>27</v>
      </c>
      <c r="P2" s="52" t="s">
        <v>14</v>
      </c>
      <c r="Q2" s="55"/>
    </row>
    <row r="3" spans="1:17" x14ac:dyDescent="0.25">
      <c r="A3" s="33"/>
      <c r="B3" s="34"/>
      <c r="C3" s="34"/>
      <c r="D3" s="34"/>
      <c r="E3" s="34"/>
      <c r="F3" s="34"/>
      <c r="G3" s="151"/>
      <c r="H3" s="35"/>
      <c r="I3" s="151"/>
      <c r="J3" s="152"/>
      <c r="K3" s="151"/>
      <c r="L3" s="36"/>
      <c r="M3" s="151"/>
      <c r="N3" s="151"/>
      <c r="O3" s="61">
        <f>BAJIO14350722!E5</f>
        <v>5403.93</v>
      </c>
      <c r="P3" s="37"/>
      <c r="Q3" s="38"/>
    </row>
    <row r="4" spans="1:17" ht="25.5" x14ac:dyDescent="0.25">
      <c r="A4" s="39">
        <f>BAJIO14350722!A6</f>
        <v>44805</v>
      </c>
      <c r="C4" s="41" t="str">
        <f>BAJIO14350722!B6</f>
        <v>ARRENDADORA Y FACTOR BANORTE SA DE CV</v>
      </c>
      <c r="E4" s="154" t="str">
        <f>BAJIO14350722!I6</f>
        <v>F4208-F4209-F4227-F4229-F4245-F4246-F4247-F4250-F4252-F4283</v>
      </c>
      <c r="F4" s="40">
        <f>BAJIO14350722!H6</f>
        <v>2050</v>
      </c>
      <c r="G4" s="42">
        <f t="shared" ref="G4:G46" si="0">J4/1.16</f>
        <v>184896.60344827588</v>
      </c>
      <c r="I4" s="42">
        <f t="shared" ref="I4:I46" si="1">G4*0.16</f>
        <v>29583.456551724143</v>
      </c>
      <c r="J4" s="153">
        <f>BAJIO14350722!D6</f>
        <v>214480.06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219883.99</v>
      </c>
    </row>
    <row r="5" spans="1:17" ht="25.5" x14ac:dyDescent="0.25">
      <c r="A5" s="39">
        <f>BAJIO14350722!A7</f>
        <v>44805</v>
      </c>
      <c r="C5" s="41" t="str">
        <f>BAJIO14350722!B7</f>
        <v> TRACTO PARTES LOS GEMELOS MTY  Concepto del Pago: LIQUIDACION DE FACTURA</v>
      </c>
      <c r="E5" s="154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3">
        <f>BAJIO14350722!D7</f>
        <v>0</v>
      </c>
      <c r="K5" s="42">
        <f t="shared" si="2"/>
        <v>34200</v>
      </c>
      <c r="M5" s="42">
        <f t="shared" si="3"/>
        <v>5472</v>
      </c>
      <c r="N5" s="42">
        <f>BAJIO14350722!C7</f>
        <v>39672</v>
      </c>
      <c r="O5" s="62">
        <f t="shared" ref="O5:O24" si="4">O4+J5-N5</f>
        <v>180211.99</v>
      </c>
    </row>
    <row r="6" spans="1:17" ht="25.5" x14ac:dyDescent="0.25">
      <c r="A6" s="39">
        <f>BAJIO14350722!A9</f>
        <v>44805</v>
      </c>
      <c r="C6" s="41" t="str">
        <f>BAJIO14350722!B9</f>
        <v>LIVETT CONSTRUCCIONES Y SUM   Concepto del Pago: LIQUIDACION DE FACTURA</v>
      </c>
      <c r="E6" s="154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3">
        <f>BAJIO14350722!D8</f>
        <v>0</v>
      </c>
      <c r="K6" s="42">
        <f t="shared" si="2"/>
        <v>129310.34482758622</v>
      </c>
      <c r="M6" s="42">
        <f t="shared" si="3"/>
        <v>20689.655172413793</v>
      </c>
      <c r="N6" s="42">
        <f>BAJIO14350722!C9</f>
        <v>150000</v>
      </c>
      <c r="O6" s="62">
        <f t="shared" si="4"/>
        <v>30211.989999999991</v>
      </c>
    </row>
    <row r="7" spans="1:17" ht="25.5" x14ac:dyDescent="0.25">
      <c r="A7" s="39">
        <f>BAJIO14350722!A10</f>
        <v>44805</v>
      </c>
      <c r="C7" s="41" t="str">
        <f>BAJIO14350722!B10</f>
        <v>GASOLINERA LAS PALMAS SA DE CV   Concepto del Pago: LIQUIDACION DE FACTURA</v>
      </c>
      <c r="E7" s="154">
        <f>BAJIO14350722!I9</f>
        <v>0</v>
      </c>
      <c r="F7" s="40">
        <f>BAJIO14350722!H9</f>
        <v>0</v>
      </c>
      <c r="G7" s="42">
        <f t="shared" si="0"/>
        <v>0</v>
      </c>
      <c r="I7" s="42">
        <f t="shared" si="1"/>
        <v>0</v>
      </c>
      <c r="J7" s="153">
        <f>BAJIO14350722!D9</f>
        <v>0</v>
      </c>
      <c r="K7" s="42">
        <f t="shared" si="2"/>
        <v>2586.2068965517242</v>
      </c>
      <c r="M7" s="42">
        <f t="shared" si="3"/>
        <v>413.79310344827587</v>
      </c>
      <c r="N7" s="42">
        <f>BAJIO14350722!C10</f>
        <v>3000</v>
      </c>
      <c r="O7" s="62">
        <f t="shared" si="4"/>
        <v>27211.989999999991</v>
      </c>
    </row>
    <row r="8" spans="1:17" x14ac:dyDescent="0.25">
      <c r="A8" s="39">
        <f>BAJIO14350722!A11</f>
        <v>44810</v>
      </c>
      <c r="C8" s="41" t="str">
        <f>BAJIO14350722!B11</f>
        <v> DICTAMEN STUDIO SA CV  Concepto del Pago: LIQUIDACION DE FACTURA</v>
      </c>
      <c r="E8" s="154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3">
        <f>BAJIO14350722!D10</f>
        <v>0</v>
      </c>
      <c r="K8" s="42">
        <f t="shared" si="2"/>
        <v>301.72413793103448</v>
      </c>
      <c r="M8" s="42">
        <f t="shared" si="3"/>
        <v>48.275862068965516</v>
      </c>
      <c r="N8" s="42">
        <f>BAJIO14350722!C11</f>
        <v>350</v>
      </c>
      <c r="O8" s="62">
        <f t="shared" si="4"/>
        <v>26861.989999999991</v>
      </c>
    </row>
    <row r="9" spans="1:17" x14ac:dyDescent="0.25">
      <c r="A9" s="39">
        <f>BAJIO14350722!A12</f>
        <v>44810</v>
      </c>
      <c r="C9" s="41" t="str">
        <f>BAJIO14350722!B12</f>
        <v>NOTIVER SA DE CV  Concepto del Pago: LIQUIDACION DE FACTURA</v>
      </c>
      <c r="E9" s="154">
        <f>BAJIO14350722!I11</f>
        <v>0</v>
      </c>
      <c r="F9" s="40">
        <f>BAJIO14350722!H11</f>
        <v>0</v>
      </c>
      <c r="G9" s="42">
        <f t="shared" si="0"/>
        <v>0</v>
      </c>
      <c r="I9" s="42">
        <f t="shared" si="1"/>
        <v>0</v>
      </c>
      <c r="J9" s="153">
        <f>BAJIO14350722!D11</f>
        <v>0</v>
      </c>
      <c r="K9" s="42">
        <f t="shared" si="2"/>
        <v>464.65517241379314</v>
      </c>
      <c r="M9" s="42">
        <f t="shared" si="3"/>
        <v>74.344827586206904</v>
      </c>
      <c r="N9" s="42">
        <f>BAJIO14350722!C12</f>
        <v>539</v>
      </c>
      <c r="O9" s="62">
        <f t="shared" si="4"/>
        <v>26322.989999999991</v>
      </c>
    </row>
    <row r="10" spans="1:17" ht="25.5" x14ac:dyDescent="0.25">
      <c r="A10" s="39">
        <f>BAJIO14350722!A13</f>
        <v>44810</v>
      </c>
      <c r="C10" s="41" t="str">
        <f>BAJIO14350722!B13</f>
        <v>MARIA GUADALUPE CRUZ USCANGA   Concepto del Pago: PRESTAMO GENERAL</v>
      </c>
      <c r="E10" s="154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3">
        <f>BAJIO14350722!D12</f>
        <v>0</v>
      </c>
      <c r="K10" s="42">
        <f t="shared" si="2"/>
        <v>603.44827586206895</v>
      </c>
      <c r="M10" s="42">
        <f t="shared" si="3"/>
        <v>96.551724137931032</v>
      </c>
      <c r="N10" s="42">
        <f>BAJIO14350722!C13</f>
        <v>700</v>
      </c>
      <c r="O10" s="62">
        <f t="shared" si="4"/>
        <v>25622.989999999991</v>
      </c>
    </row>
    <row r="11" spans="1:17" x14ac:dyDescent="0.25">
      <c r="A11" s="39">
        <f>BAJIO14350722!A14</f>
        <v>44810</v>
      </c>
      <c r="C11" s="41" t="str">
        <f>BAJIO14350722!B14</f>
        <v> NC CGL PROTEIN SERVICIOS S DE   Concepto del Pago: 2000001716.1781.2</v>
      </c>
      <c r="E11" s="154">
        <f>BAJIO14350722!I13</f>
        <v>0</v>
      </c>
      <c r="F11" s="40">
        <f>BAJIO14350722!H13</f>
        <v>0</v>
      </c>
      <c r="G11" s="42">
        <f t="shared" si="0"/>
        <v>0</v>
      </c>
      <c r="I11" s="42">
        <f t="shared" si="1"/>
        <v>0</v>
      </c>
      <c r="J11" s="153">
        <f>BAJIO14350722!D13</f>
        <v>0</v>
      </c>
      <c r="K11" s="42">
        <f t="shared" si="2"/>
        <v>0</v>
      </c>
      <c r="M11" s="42">
        <f t="shared" si="3"/>
        <v>0</v>
      </c>
      <c r="N11" s="42">
        <f>BAJIO14350722!C14</f>
        <v>0</v>
      </c>
      <c r="O11" s="62">
        <f t="shared" si="4"/>
        <v>25622.989999999991</v>
      </c>
    </row>
    <row r="12" spans="1:17" ht="63.75" x14ac:dyDescent="0.25">
      <c r="A12" s="39">
        <f>BAJIO14350722!A15</f>
        <v>44811</v>
      </c>
      <c r="C12" s="41" t="str">
        <f>BAJIO14350722!B15</f>
        <v>INNOVAMED S DE RL DE CV  Concepto del Pago: EXAMENES MEDICOS</v>
      </c>
      <c r="E12" s="154" t="str">
        <f>BAJIO14350722!I14</f>
        <v>F4476-F4477</v>
      </c>
      <c r="F12" s="40">
        <f>BAJIO14350722!H14</f>
        <v>2058</v>
      </c>
      <c r="G12" s="42">
        <f t="shared" si="0"/>
        <v>35500</v>
      </c>
      <c r="I12" s="42">
        <f t="shared" si="1"/>
        <v>5680</v>
      </c>
      <c r="J12" s="153">
        <f>BAJIO14350722!D14</f>
        <v>41180</v>
      </c>
      <c r="K12" s="42">
        <f t="shared" si="2"/>
        <v>920.00000000000011</v>
      </c>
      <c r="M12" s="42">
        <f t="shared" si="3"/>
        <v>147.20000000000002</v>
      </c>
      <c r="N12" s="42">
        <f>BAJIO14350722!C15</f>
        <v>1067.2</v>
      </c>
      <c r="O12" s="62">
        <f t="shared" si="4"/>
        <v>65735.789999999994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4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3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44812</v>
      </c>
      <c r="C14" s="41" t="str">
        <f>BAJIO14350722!B16</f>
        <v> OPERADORA DE RELLENOS SANITARI  Concepto del Pago: F10896</v>
      </c>
      <c r="E14" s="154">
        <f>BAJIO14350722!I16</f>
        <v>0</v>
      </c>
      <c r="F14" s="40">
        <f>BAJIO14350722!H16</f>
        <v>0</v>
      </c>
      <c r="G14" s="42">
        <f t="shared" si="0"/>
        <v>0</v>
      </c>
      <c r="I14" s="42">
        <f t="shared" si="1"/>
        <v>0</v>
      </c>
      <c r="J14" s="153">
        <f>BAJIO14350722!D16</f>
        <v>0</v>
      </c>
      <c r="K14" s="42">
        <f t="shared" si="2"/>
        <v>20714.5</v>
      </c>
      <c r="M14" s="42">
        <f t="shared" si="3"/>
        <v>3314.32</v>
      </c>
      <c r="N14" s="42">
        <f>BAJIO14350722!C16</f>
        <v>24028.82</v>
      </c>
      <c r="O14" s="62" t="e">
        <f t="shared" si="4"/>
        <v>#REF!</v>
      </c>
    </row>
    <row r="15" spans="1:17" x14ac:dyDescent="0.25">
      <c r="A15" s="39">
        <f>BAJIO14350722!A17</f>
        <v>44812</v>
      </c>
      <c r="C15" s="41" t="str">
        <f>BAJIO14350722!B17</f>
        <v>SERVIPROF DIGITAL S.A DE C.V.  Concepto del Pago: F2187</v>
      </c>
      <c r="E15" s="154">
        <f>BAJIO14350722!I17</f>
        <v>0</v>
      </c>
      <c r="F15" s="40">
        <f>BAJIO14350722!H17</f>
        <v>0</v>
      </c>
      <c r="G15" s="42">
        <f t="shared" si="0"/>
        <v>0</v>
      </c>
      <c r="I15" s="42">
        <f t="shared" si="1"/>
        <v>0</v>
      </c>
      <c r="J15" s="153">
        <f>BAJIO14350722!D17</f>
        <v>0</v>
      </c>
      <c r="K15" s="42">
        <f t="shared" si="2"/>
        <v>2111.2068965517242</v>
      </c>
      <c r="M15" s="42">
        <f t="shared" si="3"/>
        <v>337.79310344827587</v>
      </c>
      <c r="N15" s="42">
        <f>BAJIO14350722!C17</f>
        <v>2449</v>
      </c>
      <c r="O15" s="62" t="e">
        <f t="shared" si="4"/>
        <v>#REF!</v>
      </c>
    </row>
    <row r="16" spans="1:17" x14ac:dyDescent="0.25">
      <c r="A16" s="39">
        <f>BAJIO14350722!A18</f>
        <v>44813</v>
      </c>
      <c r="C16" s="41" t="str">
        <f>BAJIO14350722!B18</f>
        <v> JG FERRETERA SA DE CV  Concepto del Pago: F39904 F39905</v>
      </c>
      <c r="E16" s="154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3">
        <f>BAJIO14350722!D18</f>
        <v>0</v>
      </c>
      <c r="K16" s="42">
        <f t="shared" si="2"/>
        <v>914.06896551724139</v>
      </c>
      <c r="M16" s="42">
        <f t="shared" si="3"/>
        <v>146.25103448275863</v>
      </c>
      <c r="N16" s="42">
        <f>BAJIO14350722!C18</f>
        <v>1060.32</v>
      </c>
      <c r="O16" s="62" t="e">
        <f t="shared" si="4"/>
        <v>#REF!</v>
      </c>
    </row>
    <row r="17" spans="1:15" x14ac:dyDescent="0.25">
      <c r="A17" s="39">
        <f>BAJIO14350722!A19</f>
        <v>44813</v>
      </c>
      <c r="C17" s="41" t="str">
        <f>BAJIO14350722!B19</f>
        <v>ROSA ELVA MONTEMAYOR QUIROGA  Concepto del Pago: F34154 F34190</v>
      </c>
      <c r="E17" s="154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3">
        <f>BAJIO14350722!D19</f>
        <v>0</v>
      </c>
      <c r="K17" s="42">
        <f t="shared" si="2"/>
        <v>2461.3965517241381</v>
      </c>
      <c r="M17" s="42">
        <f t="shared" si="3"/>
        <v>393.82344827586212</v>
      </c>
      <c r="N17" s="42">
        <f>BAJIO14350722!C19</f>
        <v>2855.22</v>
      </c>
      <c r="O17" s="62" t="e">
        <f t="shared" si="4"/>
        <v>#REF!</v>
      </c>
    </row>
    <row r="18" spans="1:15" x14ac:dyDescent="0.25">
      <c r="A18" s="39">
        <f>BAJIO14350722!A20</f>
        <v>44813</v>
      </c>
      <c r="C18" s="41" t="str">
        <f>BAJIO14350722!B20</f>
        <v>TORRES ZUIGA ALMA DELIA  Concepto del Pago: F1478</v>
      </c>
      <c r="E18" s="154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3">
        <f>BAJIO14350722!D20</f>
        <v>0</v>
      </c>
      <c r="K18" s="42">
        <f t="shared" si="2"/>
        <v>2114</v>
      </c>
      <c r="M18" s="42">
        <f t="shared" si="3"/>
        <v>338.24</v>
      </c>
      <c r="N18" s="42">
        <f>BAJIO14350722!C20</f>
        <v>2452.2399999999998</v>
      </c>
      <c r="O18" s="62" t="e">
        <f t="shared" si="4"/>
        <v>#REF!</v>
      </c>
    </row>
    <row r="19" spans="1:15" x14ac:dyDescent="0.25">
      <c r="A19" s="39">
        <f>BAJIO14350722!A21</f>
        <v>44813</v>
      </c>
      <c r="C19" s="41" t="str">
        <f>BAJIO14350722!B21</f>
        <v> VAZQUEZ VILLARREAL SAUL  Concepto del Pago: F315</v>
      </c>
      <c r="E19" s="154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3">
        <f>BAJIO14350722!D21</f>
        <v>0</v>
      </c>
      <c r="K19" s="42">
        <f t="shared" si="2"/>
        <v>1400</v>
      </c>
      <c r="M19" s="42">
        <f t="shared" si="3"/>
        <v>224</v>
      </c>
      <c r="N19" s="42">
        <f>BAJIO14350722!C21</f>
        <v>1624</v>
      </c>
      <c r="O19" s="62" t="e">
        <f t="shared" si="4"/>
        <v>#REF!</v>
      </c>
    </row>
    <row r="20" spans="1:15" x14ac:dyDescent="0.25">
      <c r="A20" s="39">
        <f>BAJIO14350722!A22</f>
        <v>44813</v>
      </c>
      <c r="C20" s="41" t="str">
        <f>BAJIO14350722!B22</f>
        <v> EMMANUEL CAZARES VIDAL  Concepto del Pago: F582</v>
      </c>
      <c r="E20" s="154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3">
        <f>BAJIO14350722!D22</f>
        <v>0</v>
      </c>
      <c r="K20" s="42">
        <f t="shared" si="2"/>
        <v>1700.0000000000002</v>
      </c>
      <c r="M20" s="42">
        <f t="shared" si="3"/>
        <v>272.00000000000006</v>
      </c>
      <c r="N20" s="42">
        <f>BAJIO14350722!C22</f>
        <v>1972</v>
      </c>
      <c r="O20" s="62" t="e">
        <f t="shared" si="4"/>
        <v>#REF!</v>
      </c>
    </row>
    <row r="21" spans="1:15" ht="25.5" x14ac:dyDescent="0.25">
      <c r="A21" s="39">
        <f>BAJIO14350722!A23</f>
        <v>44813</v>
      </c>
      <c r="C21" s="41" t="str">
        <f>BAJIO14350722!B23</f>
        <v> SERVICIOS DE AGUA Y DRENAJE DE MONTERREY  Concepto del Pago: PAGO SADM FACT 3981</v>
      </c>
      <c r="E21" s="154" t="str">
        <f>BAJIO14350722!I23</f>
        <v>F3981</v>
      </c>
      <c r="F21" s="40">
        <f>BAJIO14350722!H23</f>
        <v>2084</v>
      </c>
      <c r="G21" s="42">
        <f t="shared" si="0"/>
        <v>583937.06896551733</v>
      </c>
      <c r="I21" s="42">
        <f t="shared" si="1"/>
        <v>93429.931034482768</v>
      </c>
      <c r="J21" s="153">
        <f>BAJIO14350722!D23</f>
        <v>677367</v>
      </c>
      <c r="K21" s="42">
        <f t="shared" si="2"/>
        <v>0</v>
      </c>
      <c r="M21" s="42">
        <f t="shared" si="3"/>
        <v>0</v>
      </c>
      <c r="N21" s="42">
        <f>BAJIO14350722!C23</f>
        <v>0</v>
      </c>
      <c r="O21" s="62" t="e">
        <f t="shared" si="4"/>
        <v>#REF!</v>
      </c>
    </row>
    <row r="22" spans="1:15" x14ac:dyDescent="0.25">
      <c r="A22" s="39">
        <f>BAJIO14350722!A24</f>
        <v>44816</v>
      </c>
      <c r="C22" s="41" t="str">
        <f>BAJIO14350722!B24</f>
        <v>SERV GASOLINEROS DE MEXICO SA  Concepto del Pago: 59114</v>
      </c>
      <c r="E22" s="154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3">
        <f>BAJIO14350722!D24</f>
        <v>0</v>
      </c>
      <c r="K22" s="42">
        <f t="shared" si="2"/>
        <v>43779.120689655174</v>
      </c>
      <c r="M22" s="42">
        <f t="shared" si="3"/>
        <v>7004.6593103448276</v>
      </c>
      <c r="N22" s="42">
        <f>BAJIO14350722!C24</f>
        <v>50783.78</v>
      </c>
      <c r="O22" s="62" t="e">
        <f t="shared" si="4"/>
        <v>#REF!</v>
      </c>
    </row>
    <row r="23" spans="1:15" ht="25.5" x14ac:dyDescent="0.25">
      <c r="A23" s="39">
        <f>BAJIO14350722!A25</f>
        <v>44818</v>
      </c>
      <c r="C23" s="41" t="str">
        <f>BAJIO14350722!B25</f>
        <v>TERRA4 CONST. Y SUMINISTROS SA  Concepto del Pago: LIQUIDACION DE FACTURA</v>
      </c>
      <c r="E23" s="154">
        <f>BAJIO14350722!I25</f>
        <v>0</v>
      </c>
      <c r="F23" s="40">
        <f>BAJIO14350722!H25</f>
        <v>0</v>
      </c>
      <c r="G23" s="42">
        <f t="shared" si="0"/>
        <v>0</v>
      </c>
      <c r="I23" s="42">
        <f t="shared" si="1"/>
        <v>0</v>
      </c>
      <c r="J23" s="153">
        <f>BAJIO14350722!D25</f>
        <v>0</v>
      </c>
      <c r="K23" s="42">
        <f t="shared" si="2"/>
        <v>71551.724137931044</v>
      </c>
      <c r="M23" s="42">
        <f t="shared" si="3"/>
        <v>11448.275862068967</v>
      </c>
      <c r="N23" s="42">
        <f>BAJIO14350722!C25</f>
        <v>83000</v>
      </c>
      <c r="O23" s="62" t="e">
        <f t="shared" si="4"/>
        <v>#REF!</v>
      </c>
    </row>
    <row r="24" spans="1:15" x14ac:dyDescent="0.25">
      <c r="A24" s="39">
        <f>BAJIO14350722!A26</f>
        <v>44819</v>
      </c>
      <c r="C24" s="41" t="str">
        <f>BAJIO14350722!B26</f>
        <v>Pago cuota obrero patronal   Pago SIPARE   REF. RPatronal:Y7815312108</v>
      </c>
      <c r="E24" s="154">
        <f>BAJIO14350722!I26</f>
        <v>0</v>
      </c>
      <c r="F24" s="40">
        <f>BAJIO14350722!H26</f>
        <v>0</v>
      </c>
      <c r="G24" s="42">
        <f t="shared" si="0"/>
        <v>0</v>
      </c>
      <c r="I24" s="42">
        <f t="shared" si="1"/>
        <v>0</v>
      </c>
      <c r="J24" s="153">
        <f>BAJIO14350722!D26</f>
        <v>0</v>
      </c>
      <c r="K24" s="42">
        <f t="shared" si="2"/>
        <v>122794.06034482758</v>
      </c>
      <c r="M24" s="42">
        <f t="shared" si="3"/>
        <v>19647.049655172414</v>
      </c>
      <c r="N24" s="42">
        <f>BAJIO14350722!C26</f>
        <v>142441.10999999999</v>
      </c>
      <c r="O24" s="62" t="e">
        <f t="shared" si="4"/>
        <v>#REF!</v>
      </c>
    </row>
    <row r="25" spans="1:15" ht="25.5" x14ac:dyDescent="0.25">
      <c r="A25" s="39">
        <f>BAJIO14350722!A27</f>
        <v>44819</v>
      </c>
      <c r="C25" s="41" t="str">
        <f>BAJIO14350722!B27</f>
        <v>SECRETARIA DE FIANZAS Y TESORE   Concepto del Pago: 010000000000196502060936148201</v>
      </c>
      <c r="E25" s="154">
        <f>BAJIO14350722!I27</f>
        <v>0</v>
      </c>
      <c r="F25" s="40">
        <f>BAJIO14350722!H27</f>
        <v>0</v>
      </c>
      <c r="G25" s="42">
        <f t="shared" si="0"/>
        <v>0</v>
      </c>
      <c r="I25" s="42">
        <f t="shared" si="1"/>
        <v>0</v>
      </c>
      <c r="J25" s="153">
        <f>BAJIO14350722!D27</f>
        <v>0</v>
      </c>
      <c r="K25" s="42">
        <f t="shared" si="2"/>
        <v>5469.8275862068967</v>
      </c>
      <c r="M25" s="42">
        <f t="shared" si="3"/>
        <v>875.17241379310349</v>
      </c>
      <c r="N25" s="42">
        <f>BAJIO14350722!C27</f>
        <v>6345</v>
      </c>
      <c r="O25" s="62" t="e">
        <f t="shared" ref="O25:O88" si="5">O24+J25-N25</f>
        <v>#REF!</v>
      </c>
    </row>
    <row r="26" spans="1:15" x14ac:dyDescent="0.25">
      <c r="A26" s="39">
        <f>BAJIO14350722!A28</f>
        <v>44819</v>
      </c>
      <c r="C26" s="41" t="str">
        <f>BAJIO14350722!B28</f>
        <v>PROYECTOS ESTRUCTURALES HALCON  Concepto del Pago: F4539</v>
      </c>
      <c r="E26" s="154">
        <f>BAJIO14350722!I28</f>
        <v>0</v>
      </c>
      <c r="F26" s="40">
        <f>BAJIO14350722!H28</f>
        <v>0</v>
      </c>
      <c r="G26" s="42">
        <f t="shared" si="0"/>
        <v>0</v>
      </c>
      <c r="I26" s="42">
        <f t="shared" si="1"/>
        <v>0</v>
      </c>
      <c r="J26" s="153">
        <f>BAJIO14350722!D28</f>
        <v>0</v>
      </c>
      <c r="K26" s="42">
        <f t="shared" si="2"/>
        <v>68900</v>
      </c>
      <c r="M26" s="42">
        <f t="shared" si="3"/>
        <v>11024</v>
      </c>
      <c r="N26" s="42">
        <f>BAJIO14350722!C28</f>
        <v>79924</v>
      </c>
      <c r="O26" s="62" t="e">
        <f t="shared" si="5"/>
        <v>#REF!</v>
      </c>
    </row>
    <row r="27" spans="1:15" x14ac:dyDescent="0.25">
      <c r="A27" s="39">
        <f>BAJIO14350722!A29</f>
        <v>44823</v>
      </c>
      <c r="C27" s="41" t="str">
        <f>BAJIO14350722!B29</f>
        <v>SERV GASOLINEROS DE MEXICO SA  Concepto del Pago: 59114</v>
      </c>
      <c r="E27" s="154">
        <f>BAJIO14350722!I29</f>
        <v>0</v>
      </c>
      <c r="F27" s="40">
        <f>BAJIO14350722!H29</f>
        <v>0</v>
      </c>
      <c r="G27" s="42">
        <f t="shared" si="0"/>
        <v>0</v>
      </c>
      <c r="I27" s="42">
        <f t="shared" si="1"/>
        <v>0</v>
      </c>
      <c r="J27" s="153">
        <f>BAJIO14350722!D29</f>
        <v>0</v>
      </c>
      <c r="K27" s="42">
        <f t="shared" si="2"/>
        <v>73390.922413793116</v>
      </c>
      <c r="M27" s="42">
        <f t="shared" si="3"/>
        <v>11742.547586206898</v>
      </c>
      <c r="N27" s="42">
        <f>BAJIO14350722!C29</f>
        <v>85133.47</v>
      </c>
      <c r="O27" s="62" t="e">
        <f t="shared" si="5"/>
        <v>#REF!</v>
      </c>
    </row>
    <row r="28" spans="1:15" x14ac:dyDescent="0.25">
      <c r="A28" s="39">
        <f>BAJIO14350722!A30</f>
        <v>44824</v>
      </c>
      <c r="C28" s="41" t="str">
        <f>BAJIO14350722!B30</f>
        <v> BALDEMAR GARCIA TRUJILLO    Concepto del Pago: F 553</v>
      </c>
      <c r="E28" s="154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3">
        <f>BAJIO14350722!D30</f>
        <v>0</v>
      </c>
      <c r="K28" s="42">
        <f t="shared" si="2"/>
        <v>7450.0000000000009</v>
      </c>
      <c r="M28" s="42">
        <f t="shared" si="3"/>
        <v>1192.0000000000002</v>
      </c>
      <c r="N28" s="42">
        <f>BAJIO14350722!C30</f>
        <v>8642</v>
      </c>
      <c r="O28" s="62" t="e">
        <f t="shared" si="5"/>
        <v>#REF!</v>
      </c>
    </row>
    <row r="29" spans="1:15" ht="25.5" x14ac:dyDescent="0.25">
      <c r="A29" s="39">
        <f>BAJIO14350722!A31</f>
        <v>44825</v>
      </c>
      <c r="C29" s="41" t="str">
        <f>BAJIO14350722!B31</f>
        <v> RECICLADORA INDUSTRI AL DE ACUMULADORES  Concepto del Pago: 1500003414</v>
      </c>
      <c r="E29" s="154">
        <f>BAJIO14350722!I31</f>
        <v>0</v>
      </c>
      <c r="F29" s="40">
        <f>BAJIO14350722!H31</f>
        <v>0</v>
      </c>
      <c r="G29" s="42">
        <f t="shared" si="0"/>
        <v>105000</v>
      </c>
      <c r="I29" s="42">
        <f t="shared" si="1"/>
        <v>16800</v>
      </c>
      <c r="J29" s="153">
        <f>BAJIO14350722!D31</f>
        <v>121800</v>
      </c>
      <c r="K29" s="42">
        <f t="shared" si="2"/>
        <v>0</v>
      </c>
      <c r="M29" s="42">
        <f t="shared" si="3"/>
        <v>0</v>
      </c>
      <c r="N29" s="42">
        <f>BAJIO14350722!C31</f>
        <v>0</v>
      </c>
      <c r="O29" s="62" t="e">
        <f t="shared" si="5"/>
        <v>#REF!</v>
      </c>
    </row>
    <row r="30" spans="1:15" ht="25.5" x14ac:dyDescent="0.25">
      <c r="A30" s="39">
        <f>BAJIO14350722!A32</f>
        <v>44826</v>
      </c>
      <c r="C30" s="41" t="str">
        <f>BAJIO14350722!B32</f>
        <v>GASOLINERA LAS PALMAS SA DE CV  Concepto del Pago: LIQUIDACION DE FACTURA</v>
      </c>
      <c r="E30" s="154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3">
        <f>BAJIO14350722!D32</f>
        <v>0</v>
      </c>
      <c r="K30" s="42">
        <f t="shared" si="2"/>
        <v>2586.2068965517242</v>
      </c>
      <c r="M30" s="42">
        <f t="shared" si="3"/>
        <v>413.79310344827587</v>
      </c>
      <c r="N30" s="42">
        <f>BAJIO14350722!C32</f>
        <v>3000</v>
      </c>
      <c r="O30" s="62" t="e">
        <f t="shared" si="5"/>
        <v>#REF!</v>
      </c>
    </row>
    <row r="31" spans="1:15" x14ac:dyDescent="0.25">
      <c r="A31" s="39">
        <f>BAJIO14350722!A33</f>
        <v>44826</v>
      </c>
      <c r="C31" s="41" t="str">
        <f>BAJIO14350722!B33</f>
        <v>TERRA4 CONST. Y SUMINISTROS SA  Concepto del Pago: LIQUIDACION DE FACTURA</v>
      </c>
      <c r="E31" s="154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3">
        <f>BAJIO14350722!D33</f>
        <v>0</v>
      </c>
      <c r="K31" s="42">
        <f t="shared" si="2"/>
        <v>22413.793103448279</v>
      </c>
      <c r="M31" s="42">
        <f t="shared" si="3"/>
        <v>3586.2068965517246</v>
      </c>
      <c r="N31" s="42">
        <f>BAJIO14350722!C33</f>
        <v>26000</v>
      </c>
      <c r="O31" s="62" t="e">
        <f t="shared" si="5"/>
        <v>#REF!</v>
      </c>
    </row>
    <row r="32" spans="1:15" x14ac:dyDescent="0.25">
      <c r="A32" s="39">
        <f>BAJIO14350722!A34</f>
        <v>44826</v>
      </c>
      <c r="C32" s="41" t="str">
        <f>BAJIO14350722!B34</f>
        <v>CLUB DE FUTBOL MONTE RREY RAYADOS AC  Concepto del Pago: LIMPIEZA DE 3 TRAMPAS DE GRASA</v>
      </c>
      <c r="E32" s="154">
        <f>BAJIO14350722!I34</f>
        <v>0</v>
      </c>
      <c r="F32" s="40">
        <f>BAJIO14350722!H34</f>
        <v>0</v>
      </c>
      <c r="G32" s="42">
        <f t="shared" si="0"/>
        <v>9750</v>
      </c>
      <c r="I32" s="42">
        <f t="shared" si="1"/>
        <v>1560</v>
      </c>
      <c r="J32" s="153">
        <f>BAJIO14350722!D34</f>
        <v>11310</v>
      </c>
      <c r="K32" s="42">
        <f t="shared" si="2"/>
        <v>0</v>
      </c>
      <c r="M32" s="42">
        <f t="shared" si="3"/>
        <v>0</v>
      </c>
      <c r="N32" s="42">
        <f>BAJIO14350722!C34</f>
        <v>0</v>
      </c>
      <c r="O32" s="62" t="e">
        <f t="shared" si="5"/>
        <v>#REF!</v>
      </c>
    </row>
    <row r="33" spans="1:15" x14ac:dyDescent="0.25">
      <c r="A33" s="39">
        <f>BAJIO14350722!A35</f>
        <v>44826</v>
      </c>
      <c r="C33" s="41" t="str">
        <f>BAJIO14350722!B35</f>
        <v>VW Leasing   Retiro por domiciliacion</v>
      </c>
      <c r="E33" s="154">
        <f>BAJIO14350722!I35</f>
        <v>0</v>
      </c>
      <c r="F33" s="40">
        <f>BAJIO14350722!H35</f>
        <v>0</v>
      </c>
      <c r="G33" s="42">
        <f t="shared" si="0"/>
        <v>0</v>
      </c>
      <c r="I33" s="42">
        <f t="shared" si="1"/>
        <v>0</v>
      </c>
      <c r="J33" s="153">
        <f>BAJIO14350722!D35</f>
        <v>0</v>
      </c>
      <c r="K33" s="42">
        <f t="shared" si="2"/>
        <v>7068.2758620689665</v>
      </c>
      <c r="M33" s="42">
        <f t="shared" si="3"/>
        <v>1130.9241379310347</v>
      </c>
      <c r="N33" s="42">
        <f>BAJIO14350722!C35</f>
        <v>8199.2000000000007</v>
      </c>
      <c r="O33" s="62" t="e">
        <f t="shared" si="5"/>
        <v>#REF!</v>
      </c>
    </row>
    <row r="34" spans="1:15" x14ac:dyDescent="0.25">
      <c r="A34" s="39">
        <f>BAJIO14350722!A36</f>
        <v>44827</v>
      </c>
      <c r="C34" s="41" t="str">
        <f>BAJIO14350722!B36</f>
        <v>GALVAN DOMINGO  Concepto del Pago: F3670</v>
      </c>
      <c r="E34" s="154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3">
        <f>BAJIO14350722!D36</f>
        <v>0</v>
      </c>
      <c r="K34" s="42">
        <f t="shared" si="2"/>
        <v>1270.0000000000002</v>
      </c>
      <c r="M34" s="42">
        <f t="shared" si="3"/>
        <v>203.20000000000005</v>
      </c>
      <c r="N34" s="42">
        <f>BAJIO14350722!C36</f>
        <v>1473.2</v>
      </c>
      <c r="O34" s="62" t="e">
        <f t="shared" si="5"/>
        <v>#REF!</v>
      </c>
    </row>
    <row r="35" spans="1:15" x14ac:dyDescent="0.25">
      <c r="A35" s="39">
        <f>BAJIO14350722!A37</f>
        <v>44827</v>
      </c>
      <c r="C35" s="41" t="str">
        <f>BAJIO14350722!B37</f>
        <v>GALVAN DOMINGO  Concepto del Pago: F3751</v>
      </c>
      <c r="E35" s="154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3">
        <f>BAJIO14350722!D37</f>
        <v>0</v>
      </c>
      <c r="K35" s="42">
        <f t="shared" si="2"/>
        <v>980</v>
      </c>
      <c r="M35" s="42">
        <f t="shared" si="3"/>
        <v>156.80000000000001</v>
      </c>
      <c r="N35" s="42">
        <f>BAJIO14350722!C37</f>
        <v>1136.8</v>
      </c>
      <c r="O35" s="62" t="e">
        <f t="shared" si="5"/>
        <v>#REF!</v>
      </c>
    </row>
    <row r="36" spans="1:15" ht="25.5" x14ac:dyDescent="0.25">
      <c r="A36" s="39">
        <f>BAJIO14350722!A38</f>
        <v>44827</v>
      </c>
      <c r="C36" s="41" t="str">
        <f>BAJIO14350722!B38</f>
        <v>VOPAK MEXICO SA DE CV  Concepto del Pago: PNUM2101262839 4464 4465 PNUM2</v>
      </c>
      <c r="E36" s="154" t="str">
        <f>BAJIO14350722!I38</f>
        <v>F4465</v>
      </c>
      <c r="F36" s="40">
        <f>BAJIO14350722!H38</f>
        <v>2108</v>
      </c>
      <c r="G36" s="42">
        <f t="shared" si="0"/>
        <v>49082.525862068971</v>
      </c>
      <c r="I36" s="42">
        <f t="shared" si="1"/>
        <v>7853.2041379310358</v>
      </c>
      <c r="J36" s="153">
        <f>BAJIO14350722!D38</f>
        <v>56935.73</v>
      </c>
      <c r="K36" s="42">
        <f t="shared" si="2"/>
        <v>0</v>
      </c>
      <c r="M36" s="42">
        <f t="shared" si="3"/>
        <v>0</v>
      </c>
      <c r="N36" s="42">
        <f>BAJIO14350722!C38</f>
        <v>0</v>
      </c>
      <c r="O36" s="62" t="e">
        <f t="shared" si="5"/>
        <v>#REF!</v>
      </c>
    </row>
    <row r="37" spans="1:15" x14ac:dyDescent="0.25">
      <c r="A37" s="39">
        <f>BAJIO14350722!A39</f>
        <v>44830</v>
      </c>
      <c r="C37" s="41" t="str">
        <f>BAJIO14350722!B39</f>
        <v>ABASTECEDORA DE OFICINAS SA CV  Concepto del Pago: 4065132</v>
      </c>
      <c r="E37" s="154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3">
        <f>BAJIO14350722!D39</f>
        <v>0</v>
      </c>
      <c r="K37" s="42">
        <f t="shared" si="2"/>
        <v>3430.0517241379312</v>
      </c>
      <c r="M37" s="42">
        <f t="shared" si="3"/>
        <v>548.80827586206897</v>
      </c>
      <c r="N37" s="42">
        <f>BAJIO14350722!C39</f>
        <v>3978.86</v>
      </c>
      <c r="O37" s="62" t="e">
        <f t="shared" si="5"/>
        <v>#REF!</v>
      </c>
    </row>
    <row r="38" spans="1:15" x14ac:dyDescent="0.25">
      <c r="A38" s="39">
        <f>BAJIO14350722!A40</f>
        <v>44832</v>
      </c>
      <c r="C38" s="41" t="str">
        <f>BAJIO14350722!B40</f>
        <v>OPERADORA DE RELLENOS SANITARI   Concepto del Pago: F10931 F 10940</v>
      </c>
      <c r="E38" s="154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3">
        <f>BAJIO14350722!D40</f>
        <v>0</v>
      </c>
      <c r="K38" s="42">
        <f t="shared" si="2"/>
        <v>16341.25</v>
      </c>
      <c r="M38" s="42">
        <f t="shared" si="3"/>
        <v>2614.6</v>
      </c>
      <c r="N38" s="42">
        <f>BAJIO14350722!C40</f>
        <v>18955.849999999999</v>
      </c>
      <c r="O38" s="62" t="e">
        <f t="shared" si="5"/>
        <v>#REF!</v>
      </c>
    </row>
    <row r="39" spans="1:15" x14ac:dyDescent="0.25">
      <c r="A39" s="39">
        <f>BAJIO14350722!A41</f>
        <v>44832</v>
      </c>
      <c r="C39" s="41" t="str">
        <f>BAJIO14350722!B41</f>
        <v>RUIZ ALBA JORGE  Concepto del Pago: F346</v>
      </c>
      <c r="E39" s="154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3">
        <f>BAJIO14350722!D41</f>
        <v>0</v>
      </c>
      <c r="K39" s="42">
        <f t="shared" si="2"/>
        <v>43180.577586206899</v>
      </c>
      <c r="M39" s="42">
        <f t="shared" si="3"/>
        <v>6908.8924137931035</v>
      </c>
      <c r="N39" s="42">
        <f>BAJIO14350722!C41</f>
        <v>50089.47</v>
      </c>
      <c r="O39" s="62" t="e">
        <f t="shared" si="5"/>
        <v>#REF!</v>
      </c>
    </row>
    <row r="40" spans="1:15" ht="25.5" x14ac:dyDescent="0.25">
      <c r="A40" s="39">
        <f>BAJIO14350722!A42</f>
        <v>44832</v>
      </c>
      <c r="C40" s="41" t="str">
        <f>BAJIO14350722!B42</f>
        <v>JG FERRETERA SA DE CV   Concepto del Pago: F40114 F40124 F40153 F40357</v>
      </c>
      <c r="E40" s="154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3">
        <f>BAJIO14350722!D42</f>
        <v>0</v>
      </c>
      <c r="K40" s="42">
        <f t="shared" si="2"/>
        <v>4616.6034482758623</v>
      </c>
      <c r="M40" s="42">
        <f t="shared" si="3"/>
        <v>738.65655172413801</v>
      </c>
      <c r="N40" s="42">
        <f>BAJIO14350722!C42</f>
        <v>5355.26</v>
      </c>
      <c r="O40" s="62" t="e">
        <f t="shared" si="5"/>
        <v>#REF!</v>
      </c>
    </row>
    <row r="41" spans="1:15" x14ac:dyDescent="0.25">
      <c r="A41" s="39">
        <f>BAJIO14350722!A43</f>
        <v>44832</v>
      </c>
      <c r="C41" s="41" t="str">
        <f>BAJIO14350722!B43</f>
        <v>TORRES ZUIGA ALMA DELIA  Concepto del Pago: F1518</v>
      </c>
      <c r="E41" s="154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3">
        <f>BAJIO14350722!D43</f>
        <v>0</v>
      </c>
      <c r="K41" s="42">
        <f t="shared" si="2"/>
        <v>528</v>
      </c>
      <c r="M41" s="42">
        <f t="shared" si="3"/>
        <v>84.48</v>
      </c>
      <c r="N41" s="42">
        <f>BAJIO14350722!C43</f>
        <v>612.48</v>
      </c>
      <c r="O41" s="62" t="e">
        <f t="shared" si="5"/>
        <v>#REF!</v>
      </c>
    </row>
    <row r="42" spans="1:15" x14ac:dyDescent="0.25">
      <c r="A42" s="39">
        <f>BAJIO14350722!A44</f>
        <v>44832</v>
      </c>
      <c r="C42" s="41" t="str">
        <f>BAJIO14350722!B44</f>
        <v>SERVICIOS DE AGUA Y DRENAJE DE  Concepto del Pago: NIS 6059770</v>
      </c>
      <c r="E42" s="154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3">
        <f>BAJIO14350722!D44</f>
        <v>0</v>
      </c>
      <c r="K42" s="42">
        <f t="shared" si="2"/>
        <v>233699.13793103449</v>
      </c>
      <c r="M42" s="42">
        <f t="shared" si="3"/>
        <v>37391.862068965522</v>
      </c>
      <c r="N42" s="42">
        <f>BAJIO14350722!C44</f>
        <v>271091</v>
      </c>
      <c r="O42" s="62" t="e">
        <f t="shared" si="5"/>
        <v>#REF!</v>
      </c>
    </row>
    <row r="43" spans="1:15" x14ac:dyDescent="0.25">
      <c r="A43" s="39">
        <f>BAJIO14350722!A45</f>
        <v>44832</v>
      </c>
      <c r="C43" s="41" t="str">
        <f>BAJIO14350722!B45</f>
        <v>JEIMYS SA DE CV  Concepto del Pago: LIQUIDACION DE FACTURA</v>
      </c>
      <c r="E43" s="154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3">
        <f>BAJIO14350722!D45</f>
        <v>0</v>
      </c>
      <c r="K43" s="42">
        <f t="shared" si="2"/>
        <v>25862.068965517243</v>
      </c>
      <c r="M43" s="42">
        <f t="shared" si="3"/>
        <v>4137.9310344827591</v>
      </c>
      <c r="N43" s="42">
        <f>BAJIO14350722!C45</f>
        <v>30000</v>
      </c>
      <c r="O43" s="62" t="e">
        <f t="shared" si="5"/>
        <v>#REF!</v>
      </c>
    </row>
    <row r="44" spans="1:15" x14ac:dyDescent="0.25">
      <c r="A44" s="39">
        <f>BAJIO14350722!A46</f>
        <v>0</v>
      </c>
      <c r="C44" s="41">
        <f>BAJIO14350722!B46</f>
        <v>0</v>
      </c>
      <c r="E44" s="154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3">
        <f>BAJIO14350722!D46</f>
        <v>0</v>
      </c>
      <c r="K44" s="42">
        <f t="shared" si="2"/>
        <v>0</v>
      </c>
      <c r="M44" s="42">
        <f t="shared" si="3"/>
        <v>0</v>
      </c>
      <c r="N44" s="42">
        <f>BAJIO14350722!C46</f>
        <v>0</v>
      </c>
      <c r="O44" s="62" t="e">
        <f t="shared" si="5"/>
        <v>#REF!</v>
      </c>
    </row>
    <row r="45" spans="1:15" x14ac:dyDescent="0.25">
      <c r="A45" s="39">
        <f>BAJIO14350722!A47</f>
        <v>0</v>
      </c>
      <c r="C45" s="41">
        <f>BAJIO14350722!B47</f>
        <v>0</v>
      </c>
      <c r="E45" s="154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3">
        <f>BAJIO14350722!D47</f>
        <v>0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x14ac:dyDescent="0.25">
      <c r="A46" s="39">
        <f>BAJIO14350722!A51</f>
        <v>0</v>
      </c>
      <c r="C46" s="41">
        <f>BAJIO14350722!B48</f>
        <v>0</v>
      </c>
      <c r="E46" s="154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3">
        <f>BAJIO14350722!D48</f>
        <v>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x14ac:dyDescent="0.25">
      <c r="A47" s="39">
        <f>BAJIO14350722!A52</f>
        <v>0</v>
      </c>
      <c r="C47" s="41">
        <f>BAJIO14350722!B49</f>
        <v>0</v>
      </c>
      <c r="E47" s="154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3">
        <f>BAJIO14350722!D49</f>
        <v>0</v>
      </c>
      <c r="K47" s="42">
        <f t="shared" ref="K47:K110" si="8">N47/1.16</f>
        <v>0</v>
      </c>
      <c r="M47" s="42">
        <f t="shared" ref="M47:M110" si="9">K47*0.16</f>
        <v>0</v>
      </c>
      <c r="N47" s="42">
        <f>BAJIO14350722!C49</f>
        <v>0</v>
      </c>
      <c r="O47" s="62" t="e">
        <f t="shared" si="5"/>
        <v>#REF!</v>
      </c>
    </row>
    <row r="48" spans="1:15" x14ac:dyDescent="0.25">
      <c r="A48" s="39">
        <f>BAJIO14350722!A53</f>
        <v>0</v>
      </c>
      <c r="C48" s="41">
        <f>BAJIO14350722!B50</f>
        <v>0</v>
      </c>
      <c r="E48" s="154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3">
        <f>BAJIO14350722!D50</f>
        <v>0</v>
      </c>
      <c r="K48" s="42">
        <f t="shared" si="8"/>
        <v>0</v>
      </c>
      <c r="M48" s="42">
        <f t="shared" si="9"/>
        <v>0</v>
      </c>
      <c r="N48" s="42">
        <f>BAJIO14350722!C50</f>
        <v>0</v>
      </c>
      <c r="O48" s="62" t="e">
        <f t="shared" si="5"/>
        <v>#REF!</v>
      </c>
    </row>
    <row r="49" spans="1:15" x14ac:dyDescent="0.25">
      <c r="A49" s="39">
        <f>BAJIO14350722!A54</f>
        <v>0</v>
      </c>
      <c r="C49" s="41">
        <f>BAJIO14350722!B51</f>
        <v>0</v>
      </c>
      <c r="E49" s="154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3">
        <f>BAJIO14350722!D51</f>
        <v>0</v>
      </c>
      <c r="K49" s="42">
        <f t="shared" si="8"/>
        <v>0</v>
      </c>
      <c r="M49" s="42">
        <f t="shared" si="9"/>
        <v>0</v>
      </c>
      <c r="N49" s="42">
        <f>BAJIO14350722!C51</f>
        <v>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>
        <f>BAJIO14350722!B52</f>
        <v>0</v>
      </c>
      <c r="E50" s="154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3">
        <f>BAJIO14350722!D52</f>
        <v>0</v>
      </c>
      <c r="K50" s="42">
        <f t="shared" si="8"/>
        <v>0</v>
      </c>
      <c r="M50" s="42">
        <f t="shared" si="9"/>
        <v>0</v>
      </c>
      <c r="N50" s="42">
        <f>BAJIO14350722!C52</f>
        <v>0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>
        <f>BAJIO14350722!B53</f>
        <v>0</v>
      </c>
      <c r="E51" s="154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3">
        <f>BAJIO14350722!D53</f>
        <v>0</v>
      </c>
      <c r="K51" s="42">
        <f t="shared" si="8"/>
        <v>0</v>
      </c>
      <c r="M51" s="42">
        <f t="shared" si="9"/>
        <v>0</v>
      </c>
      <c r="N51" s="42">
        <f>BAJIO14350722!C53</f>
        <v>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>
        <f>BAJIO14350722!B54</f>
        <v>0</v>
      </c>
      <c r="E52" s="154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3">
        <f>BAJIO14350722!D54</f>
        <v>0</v>
      </c>
      <c r="K52" s="42">
        <f t="shared" si="8"/>
        <v>0</v>
      </c>
      <c r="M52" s="42">
        <f t="shared" si="9"/>
        <v>0</v>
      </c>
      <c r="N52" s="42">
        <f>BAJIO14350722!C54</f>
        <v>0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4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3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4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3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4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3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4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3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4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3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4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3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4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3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4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3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4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3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4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3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4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3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4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3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4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3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4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3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4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3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4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3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4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3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4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3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4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3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4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3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4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3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4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3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4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3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4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3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4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3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3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3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3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3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3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3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3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3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3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3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3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3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3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3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3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3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3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3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3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3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3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3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3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3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3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3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3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3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3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3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3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3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3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3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3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3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3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3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3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3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3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3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3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3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3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3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3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3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3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3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3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3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3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3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3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3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3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3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3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3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3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3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3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3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3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3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3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3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3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3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3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3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3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3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3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3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3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3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3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3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3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3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3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3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3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3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3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3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3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3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3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3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3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3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3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3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3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3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3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3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3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3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3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3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3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3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3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3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3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3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3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3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3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3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3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3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3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3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3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3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3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3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3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3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3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3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3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3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3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3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3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3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3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3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3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3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3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3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3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3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3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3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3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3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3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3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3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3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3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3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3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3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3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3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3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3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3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3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3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3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3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3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3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3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3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3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3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3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3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3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3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3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3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3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3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3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3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3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3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3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3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3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3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3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3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3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3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3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3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3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3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3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3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3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3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3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3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3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3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3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3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3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3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3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3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3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3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3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3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3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3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3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53"/>
  <sheetViews>
    <sheetView showGridLines="0" tabSelected="1" zoomScale="120" zoomScaleNormal="120" workbookViewId="0">
      <pane ySplit="3" topLeftCell="A12" activePane="bottomLeft" state="frozenSplit"/>
      <selection pane="bottomLeft" activeCell="J16" sqref="J16"/>
    </sheetView>
  </sheetViews>
  <sheetFormatPr baseColWidth="10" defaultColWidth="10.7109375" defaultRowHeight="12.75" x14ac:dyDescent="0.2"/>
  <cols>
    <col min="1" max="1" width="13" style="125" bestFit="1" customWidth="1"/>
    <col min="2" max="2" width="25.7109375" style="126" bestFit="1" customWidth="1"/>
    <col min="3" max="3" width="10" style="125" bestFit="1" customWidth="1"/>
    <col min="4" max="4" width="9.85546875" style="125" customWidth="1"/>
    <col min="5" max="5" width="9.5703125" style="125" customWidth="1"/>
    <col min="6" max="6" width="9.85546875" style="125" customWidth="1"/>
    <col min="7" max="7" width="7.28515625" style="125" bestFit="1" customWidth="1"/>
    <col min="8" max="8" width="18.42578125" style="126" bestFit="1" customWidth="1"/>
    <col min="9" max="9" width="21.28515625" style="126" customWidth="1"/>
    <col min="10" max="10" width="11.42578125" style="126" bestFit="1" customWidth="1"/>
    <col min="11" max="11" width="14.140625" style="126" bestFit="1" customWidth="1"/>
    <col min="12" max="12" width="19.42578125" style="125" bestFit="1" customWidth="1"/>
    <col min="13" max="13" width="17.140625" style="129" customWidth="1"/>
    <col min="14" max="16384" width="10.7109375" style="125"/>
  </cols>
  <sheetData>
    <row r="1" spans="1:13" s="119" customFormat="1" x14ac:dyDescent="0.2">
      <c r="A1" s="235" t="s">
        <v>11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186"/>
    </row>
    <row r="2" spans="1:13" s="119" customFormat="1" ht="15.75" customHeight="1" thickBot="1" x14ac:dyDescent="0.25">
      <c r="A2" s="236" t="s">
        <v>46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128"/>
    </row>
    <row r="3" spans="1:13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10</v>
      </c>
      <c r="G3" s="121" t="s">
        <v>9</v>
      </c>
      <c r="H3" s="121" t="s">
        <v>8</v>
      </c>
      <c r="I3" s="121" t="s">
        <v>6</v>
      </c>
      <c r="J3" s="121" t="s">
        <v>7</v>
      </c>
      <c r="K3" s="121" t="s">
        <v>28</v>
      </c>
      <c r="L3" s="139" t="s">
        <v>38</v>
      </c>
      <c r="M3" s="140" t="s">
        <v>39</v>
      </c>
    </row>
    <row r="4" spans="1:13" s="123" customFormat="1" x14ac:dyDescent="0.2">
      <c r="A4" s="130"/>
      <c r="B4" s="132"/>
      <c r="C4" s="133">
        <v>0</v>
      </c>
      <c r="D4" s="134">
        <v>0</v>
      </c>
      <c r="E4" s="171">
        <v>13579.09</v>
      </c>
      <c r="F4" s="131"/>
      <c r="G4" s="131"/>
      <c r="H4" s="131"/>
      <c r="I4" s="136"/>
      <c r="J4" s="137"/>
      <c r="K4" s="136"/>
      <c r="L4" s="136"/>
      <c r="M4" s="138"/>
    </row>
    <row r="5" spans="1:13" s="123" customFormat="1" x14ac:dyDescent="0.2">
      <c r="A5" s="130">
        <v>44805</v>
      </c>
      <c r="B5" s="132" t="s">
        <v>133</v>
      </c>
      <c r="C5" s="180">
        <v>199</v>
      </c>
      <c r="D5" s="134">
        <v>0</v>
      </c>
      <c r="E5" s="182">
        <f>D5-C5+E4</f>
        <v>13380.09</v>
      </c>
      <c r="F5" s="189"/>
      <c r="G5" s="189"/>
      <c r="H5" s="190">
        <v>44774</v>
      </c>
      <c r="I5" s="136"/>
      <c r="J5" s="137"/>
      <c r="K5" s="136"/>
      <c r="L5" s="136"/>
      <c r="M5" s="138"/>
    </row>
    <row r="6" spans="1:13" s="123" customFormat="1" x14ac:dyDescent="0.2">
      <c r="A6" s="130">
        <v>44805</v>
      </c>
      <c r="B6" s="132" t="s">
        <v>134</v>
      </c>
      <c r="C6" s="180">
        <v>31.84</v>
      </c>
      <c r="D6" s="134">
        <v>0</v>
      </c>
      <c r="E6" s="182">
        <f>D6-C6+E5</f>
        <v>13348.25</v>
      </c>
      <c r="F6" s="131"/>
      <c r="G6" s="131"/>
      <c r="H6" s="190">
        <v>44774</v>
      </c>
      <c r="I6" s="191"/>
      <c r="J6" s="137"/>
      <c r="K6" s="136"/>
      <c r="L6" s="136"/>
      <c r="M6" s="138"/>
    </row>
    <row r="7" spans="1:13" s="123" customFormat="1" x14ac:dyDescent="0.2">
      <c r="A7" s="178">
        <v>44809</v>
      </c>
      <c r="B7" s="179" t="s">
        <v>135</v>
      </c>
      <c r="C7" s="180">
        <v>3214.84</v>
      </c>
      <c r="D7" s="134">
        <v>0</v>
      </c>
      <c r="E7" s="182">
        <f t="shared" ref="E7:E27" si="0">D7-C7+E6</f>
        <v>10133.41</v>
      </c>
      <c r="F7" s="189"/>
      <c r="G7" s="189"/>
      <c r="H7" s="190" t="s">
        <v>136</v>
      </c>
      <c r="I7" s="198"/>
      <c r="J7" s="137"/>
      <c r="K7" s="136"/>
      <c r="L7" s="136"/>
      <c r="M7" s="138"/>
    </row>
    <row r="8" spans="1:13" s="123" customFormat="1" ht="51" x14ac:dyDescent="0.2">
      <c r="A8" s="178">
        <v>44812</v>
      </c>
      <c r="B8" s="179" t="s">
        <v>137</v>
      </c>
      <c r="C8" s="180">
        <v>0</v>
      </c>
      <c r="D8" s="202">
        <v>310880</v>
      </c>
      <c r="E8" s="182">
        <f t="shared" si="0"/>
        <v>321013.40999999997</v>
      </c>
      <c r="F8" s="189">
        <v>2991646</v>
      </c>
      <c r="G8" s="131"/>
      <c r="H8" s="189">
        <v>2991646</v>
      </c>
      <c r="I8" s="198" t="s">
        <v>142</v>
      </c>
      <c r="J8" s="137">
        <v>44813</v>
      </c>
      <c r="K8" s="136">
        <v>2066</v>
      </c>
      <c r="L8" s="136" t="s">
        <v>180</v>
      </c>
      <c r="M8" s="138" t="s">
        <v>178</v>
      </c>
    </row>
    <row r="9" spans="1:13" s="123" customFormat="1" ht="63.75" x14ac:dyDescent="0.2">
      <c r="A9" s="178">
        <v>44817</v>
      </c>
      <c r="B9" s="179" t="s">
        <v>29</v>
      </c>
      <c r="C9" s="180">
        <v>1111.28</v>
      </c>
      <c r="D9" s="134">
        <v>0</v>
      </c>
      <c r="E9" s="182">
        <f t="shared" si="0"/>
        <v>319902.12999999995</v>
      </c>
      <c r="F9" s="189"/>
      <c r="G9" s="131"/>
      <c r="H9" s="189" t="s">
        <v>138</v>
      </c>
      <c r="I9" s="191"/>
      <c r="J9" s="137"/>
      <c r="K9" s="136"/>
      <c r="L9" s="136"/>
      <c r="M9" s="192"/>
    </row>
    <row r="10" spans="1:13" s="123" customFormat="1" ht="38.25" x14ac:dyDescent="0.2">
      <c r="A10" s="178">
        <v>44818</v>
      </c>
      <c r="B10" s="179" t="s">
        <v>139</v>
      </c>
      <c r="C10" s="180">
        <v>0</v>
      </c>
      <c r="D10" s="202">
        <v>4060</v>
      </c>
      <c r="E10" s="182">
        <f t="shared" si="0"/>
        <v>323962.12999999995</v>
      </c>
      <c r="F10" s="189">
        <v>4353204</v>
      </c>
      <c r="G10" s="131">
        <v>1</v>
      </c>
      <c r="H10" s="190" t="s">
        <v>140</v>
      </c>
      <c r="I10" s="211" t="s">
        <v>141</v>
      </c>
      <c r="J10" s="137">
        <v>44821</v>
      </c>
      <c r="K10" s="136">
        <v>2072</v>
      </c>
      <c r="L10" s="136" t="s">
        <v>181</v>
      </c>
      <c r="M10" s="212" t="s">
        <v>179</v>
      </c>
    </row>
    <row r="11" spans="1:13" s="123" customFormat="1" x14ac:dyDescent="0.2">
      <c r="A11" s="178">
        <v>44819</v>
      </c>
      <c r="B11" s="179" t="s">
        <v>135</v>
      </c>
      <c r="C11" s="180">
        <v>7699</v>
      </c>
      <c r="D11" s="134">
        <v>0</v>
      </c>
      <c r="E11" s="182">
        <f t="shared" si="0"/>
        <v>316263.12999999995</v>
      </c>
      <c r="F11" s="189"/>
      <c r="G11" s="189"/>
      <c r="H11" s="131" t="s">
        <v>136</v>
      </c>
      <c r="I11" s="191"/>
      <c r="J11" s="137"/>
      <c r="K11" s="136"/>
      <c r="L11" s="136"/>
      <c r="M11" s="138"/>
    </row>
    <row r="12" spans="1:13" s="123" customFormat="1" x14ac:dyDescent="0.2">
      <c r="A12" s="178">
        <v>44823</v>
      </c>
      <c r="B12" s="179" t="s">
        <v>135</v>
      </c>
      <c r="C12" s="180">
        <v>2566.1999999999998</v>
      </c>
      <c r="D12" s="134">
        <v>0</v>
      </c>
      <c r="E12" s="182">
        <f t="shared" si="0"/>
        <v>313696.92999999993</v>
      </c>
      <c r="F12" s="189"/>
      <c r="G12" s="131"/>
      <c r="H12" s="131" t="s">
        <v>136</v>
      </c>
      <c r="I12" s="191"/>
      <c r="J12" s="137"/>
      <c r="K12" s="136"/>
      <c r="L12" s="136"/>
      <c r="M12" s="138"/>
    </row>
    <row r="13" spans="1:13" s="123" customFormat="1" ht="38.25" x14ac:dyDescent="0.2">
      <c r="A13" s="178">
        <v>44830</v>
      </c>
      <c r="B13" s="179" t="s">
        <v>139</v>
      </c>
      <c r="C13" s="180">
        <v>0</v>
      </c>
      <c r="D13" s="202">
        <v>26100</v>
      </c>
      <c r="E13" s="182">
        <f t="shared" si="0"/>
        <v>339796.92999999993</v>
      </c>
      <c r="F13" s="189">
        <v>8336297</v>
      </c>
      <c r="G13" s="131">
        <v>260922</v>
      </c>
      <c r="H13" s="131" t="s">
        <v>305</v>
      </c>
      <c r="I13" s="220" t="s">
        <v>307</v>
      </c>
      <c r="J13" s="137">
        <v>44830</v>
      </c>
      <c r="K13" s="136">
        <v>2113</v>
      </c>
      <c r="L13" s="136" t="s">
        <v>306</v>
      </c>
      <c r="M13" s="221" t="s">
        <v>42</v>
      </c>
    </row>
    <row r="14" spans="1:13" s="123" customFormat="1" ht="38.25" x14ac:dyDescent="0.2">
      <c r="A14" s="178">
        <v>44834</v>
      </c>
      <c r="B14" s="179" t="s">
        <v>303</v>
      </c>
      <c r="C14" s="180">
        <v>95000</v>
      </c>
      <c r="D14" s="134">
        <v>0</v>
      </c>
      <c r="E14" s="182">
        <f>D14-C14+E13</f>
        <v>244796.92999999993</v>
      </c>
      <c r="F14" s="189">
        <v>6728745</v>
      </c>
      <c r="G14" s="131"/>
      <c r="H14" s="131" t="s">
        <v>304</v>
      </c>
      <c r="I14" s="191"/>
      <c r="J14" s="137"/>
      <c r="K14" s="136"/>
      <c r="L14" s="136"/>
      <c r="M14" s="138"/>
    </row>
    <row r="15" spans="1:13" s="123" customFormat="1" ht="38.25" x14ac:dyDescent="0.2">
      <c r="A15" s="178">
        <v>44834</v>
      </c>
      <c r="B15" s="179" t="s">
        <v>303</v>
      </c>
      <c r="C15" s="180">
        <v>105000</v>
      </c>
      <c r="D15" s="134">
        <v>0</v>
      </c>
      <c r="E15" s="182">
        <f>D15-C15+E14</f>
        <v>139796.92999999993</v>
      </c>
      <c r="F15" s="189">
        <v>6728747</v>
      </c>
      <c r="G15" s="131"/>
      <c r="H15" s="131" t="s">
        <v>304</v>
      </c>
      <c r="I15" s="191"/>
      <c r="J15" s="137"/>
      <c r="K15" s="136"/>
      <c r="L15" s="136"/>
      <c r="M15" s="138"/>
    </row>
    <row r="16" spans="1:13" s="123" customFormat="1" ht="38.25" x14ac:dyDescent="0.2">
      <c r="A16" s="178">
        <v>44834</v>
      </c>
      <c r="B16" s="179" t="s">
        <v>303</v>
      </c>
      <c r="C16" s="180">
        <v>98000</v>
      </c>
      <c r="D16" s="134">
        <v>0</v>
      </c>
      <c r="E16" s="182">
        <f>D16-C16+E15</f>
        <v>41796.929999999935</v>
      </c>
      <c r="F16" s="189">
        <v>6728749</v>
      </c>
      <c r="G16" s="131"/>
      <c r="H16" s="131" t="s">
        <v>304</v>
      </c>
      <c r="I16" s="191"/>
      <c r="J16" s="137"/>
      <c r="K16" s="136"/>
      <c r="L16" s="136"/>
      <c r="M16" s="138"/>
    </row>
    <row r="17" spans="1:13" s="123" customFormat="1" ht="38.25" x14ac:dyDescent="0.2">
      <c r="A17" s="178">
        <v>44834</v>
      </c>
      <c r="B17" s="179" t="s">
        <v>303</v>
      </c>
      <c r="C17" s="180">
        <v>32000</v>
      </c>
      <c r="D17" s="134">
        <v>0</v>
      </c>
      <c r="E17" s="182">
        <f>D17-C17+E16</f>
        <v>9796.9299999999348</v>
      </c>
      <c r="F17" s="189">
        <v>6728750</v>
      </c>
      <c r="G17" s="131"/>
      <c r="H17" s="131" t="s">
        <v>304</v>
      </c>
      <c r="I17" s="191"/>
      <c r="J17" s="137"/>
      <c r="K17" s="136"/>
      <c r="L17" s="136"/>
      <c r="M17" s="138"/>
    </row>
    <row r="18" spans="1:13" s="123" customFormat="1" x14ac:dyDescent="0.2">
      <c r="A18" s="178">
        <v>44834</v>
      </c>
      <c r="B18" s="179" t="s">
        <v>135</v>
      </c>
      <c r="C18" s="180">
        <v>5132.8</v>
      </c>
      <c r="D18" s="134">
        <v>0</v>
      </c>
      <c r="E18" s="182">
        <f>D18-C18+E17</f>
        <v>4664.1299999999346</v>
      </c>
      <c r="F18" s="189"/>
      <c r="G18" s="131"/>
      <c r="H18" s="131" t="s">
        <v>136</v>
      </c>
      <c r="I18" s="136"/>
      <c r="J18" s="137"/>
      <c r="K18" s="136"/>
      <c r="L18" s="136"/>
      <c r="M18" s="138"/>
    </row>
    <row r="19" spans="1:13" s="123" customFormat="1" x14ac:dyDescent="0.2">
      <c r="A19" s="178"/>
      <c r="B19" s="179"/>
      <c r="C19" s="180">
        <v>0</v>
      </c>
      <c r="D19" s="134">
        <v>0</v>
      </c>
      <c r="E19" s="182">
        <f t="shared" si="0"/>
        <v>4664.1299999999346</v>
      </c>
      <c r="F19" s="189"/>
      <c r="G19" s="131"/>
      <c r="H19" s="131"/>
      <c r="I19" s="136"/>
      <c r="J19" s="137"/>
      <c r="K19" s="136"/>
      <c r="L19" s="136"/>
      <c r="M19" s="138"/>
    </row>
    <row r="20" spans="1:13" s="123" customFormat="1" x14ac:dyDescent="0.2">
      <c r="A20" s="178"/>
      <c r="B20" s="179"/>
      <c r="C20" s="180">
        <v>0</v>
      </c>
      <c r="D20" s="134">
        <v>0</v>
      </c>
      <c r="E20" s="182">
        <f t="shared" si="0"/>
        <v>4664.1299999999346</v>
      </c>
      <c r="F20" s="189"/>
      <c r="G20" s="131"/>
      <c r="H20" s="131"/>
      <c r="I20" s="136"/>
      <c r="J20" s="137"/>
      <c r="K20" s="136"/>
      <c r="L20" s="136"/>
      <c r="M20" s="138"/>
    </row>
    <row r="21" spans="1:13" s="123" customFormat="1" x14ac:dyDescent="0.2">
      <c r="A21" s="178"/>
      <c r="B21" s="179"/>
      <c r="C21" s="180">
        <v>0</v>
      </c>
      <c r="D21" s="134">
        <v>0</v>
      </c>
      <c r="E21" s="182">
        <f t="shared" si="0"/>
        <v>4664.1299999999346</v>
      </c>
      <c r="F21" s="189"/>
      <c r="G21" s="131"/>
      <c r="H21" s="131"/>
      <c r="I21" s="136"/>
      <c r="J21" s="137"/>
      <c r="K21" s="136"/>
      <c r="L21" s="136"/>
      <c r="M21" s="138"/>
    </row>
    <row r="22" spans="1:13" s="123" customFormat="1" x14ac:dyDescent="0.2">
      <c r="A22" s="178"/>
      <c r="B22" s="179"/>
      <c r="C22" s="180">
        <v>0</v>
      </c>
      <c r="D22" s="134">
        <v>0</v>
      </c>
      <c r="E22" s="182">
        <f t="shared" si="0"/>
        <v>4664.1299999999346</v>
      </c>
      <c r="F22" s="189"/>
      <c r="G22" s="131"/>
      <c r="H22" s="131"/>
      <c r="I22" s="191"/>
      <c r="J22" s="137"/>
      <c r="K22" s="136"/>
      <c r="L22" s="136"/>
      <c r="M22" s="138"/>
    </row>
    <row r="23" spans="1:13" s="123" customFormat="1" x14ac:dyDescent="0.2">
      <c r="A23" s="178"/>
      <c r="B23" s="179"/>
      <c r="C23" s="180">
        <v>0</v>
      </c>
      <c r="D23" s="134">
        <v>0</v>
      </c>
      <c r="E23" s="182">
        <f t="shared" si="0"/>
        <v>4664.1299999999346</v>
      </c>
      <c r="F23" s="189"/>
      <c r="G23" s="131"/>
      <c r="H23" s="189"/>
      <c r="I23" s="136"/>
      <c r="J23" s="137"/>
      <c r="K23" s="136"/>
      <c r="L23" s="136"/>
      <c r="M23" s="138"/>
    </row>
    <row r="24" spans="1:13" s="123" customFormat="1" x14ac:dyDescent="0.2">
      <c r="A24" s="178"/>
      <c r="B24" s="179"/>
      <c r="C24" s="180">
        <v>0</v>
      </c>
      <c r="D24" s="134">
        <v>0</v>
      </c>
      <c r="E24" s="182">
        <f t="shared" si="0"/>
        <v>4664.1299999999346</v>
      </c>
      <c r="F24" s="189"/>
      <c r="G24" s="131"/>
      <c r="H24" s="189"/>
      <c r="I24" s="191"/>
      <c r="J24" s="137"/>
      <c r="K24" s="136"/>
      <c r="L24" s="136"/>
      <c r="M24" s="138"/>
    </row>
    <row r="25" spans="1:13" s="123" customFormat="1" x14ac:dyDescent="0.2">
      <c r="A25" s="178"/>
      <c r="B25" s="179"/>
      <c r="C25" s="180">
        <v>0</v>
      </c>
      <c r="D25" s="134">
        <v>0</v>
      </c>
      <c r="E25" s="182">
        <f t="shared" si="0"/>
        <v>4664.1299999999346</v>
      </c>
      <c r="F25" s="189"/>
      <c r="G25" s="131"/>
      <c r="H25" s="131"/>
      <c r="I25" s="191"/>
      <c r="J25" s="137"/>
      <c r="K25" s="136"/>
      <c r="L25" s="136"/>
      <c r="M25" s="138"/>
    </row>
    <row r="26" spans="1:13" s="123" customFormat="1" x14ac:dyDescent="0.2">
      <c r="A26" s="178"/>
      <c r="B26" s="179"/>
      <c r="C26" s="180">
        <v>0</v>
      </c>
      <c r="D26" s="134">
        <v>0</v>
      </c>
      <c r="E26" s="182">
        <f t="shared" si="0"/>
        <v>4664.1299999999346</v>
      </c>
      <c r="F26" s="189"/>
      <c r="G26" s="131"/>
      <c r="H26" s="131"/>
      <c r="I26" s="191"/>
      <c r="J26" s="137"/>
      <c r="K26" s="136"/>
      <c r="L26" s="136"/>
      <c r="M26" s="138"/>
    </row>
    <row r="27" spans="1:13" s="123" customFormat="1" x14ac:dyDescent="0.2">
      <c r="A27" s="178"/>
      <c r="B27" s="179"/>
      <c r="C27" s="180">
        <v>0</v>
      </c>
      <c r="D27" s="134">
        <v>0</v>
      </c>
      <c r="E27" s="182">
        <f t="shared" si="0"/>
        <v>4664.1299999999346</v>
      </c>
      <c r="F27" s="189"/>
      <c r="G27" s="131"/>
      <c r="H27" s="131"/>
      <c r="I27" s="191"/>
      <c r="J27" s="137"/>
      <c r="K27" s="136"/>
      <c r="L27" s="136"/>
      <c r="M27" s="138"/>
    </row>
    <row r="28" spans="1:13" s="123" customFormat="1" x14ac:dyDescent="0.2">
      <c r="A28" s="178"/>
      <c r="B28" s="179"/>
      <c r="C28" s="180">
        <v>0</v>
      </c>
      <c r="D28" s="134">
        <v>0</v>
      </c>
      <c r="E28" s="182">
        <f t="shared" ref="E28:E71" si="1">D28-C28+E27</f>
        <v>4664.1299999999346</v>
      </c>
      <c r="F28" s="189"/>
      <c r="G28" s="131"/>
      <c r="H28" s="131"/>
      <c r="I28" s="191"/>
      <c r="J28" s="137"/>
      <c r="K28" s="136"/>
      <c r="L28" s="136"/>
      <c r="M28" s="138"/>
    </row>
    <row r="29" spans="1:13" s="123" customFormat="1" x14ac:dyDescent="0.2">
      <c r="A29" s="178"/>
      <c r="B29" s="179"/>
      <c r="C29" s="180">
        <v>0</v>
      </c>
      <c r="D29" s="134">
        <v>0</v>
      </c>
      <c r="E29" s="182">
        <f t="shared" si="1"/>
        <v>4664.1299999999346</v>
      </c>
      <c r="F29" s="189"/>
      <c r="G29" s="131"/>
      <c r="H29" s="131"/>
      <c r="I29" s="191"/>
      <c r="J29" s="137"/>
      <c r="K29" s="136"/>
      <c r="L29" s="136"/>
      <c r="M29" s="138"/>
    </row>
    <row r="30" spans="1:13" s="123" customFormat="1" x14ac:dyDescent="0.2">
      <c r="A30" s="178"/>
      <c r="B30" s="179"/>
      <c r="C30" s="180">
        <v>0</v>
      </c>
      <c r="D30" s="134">
        <v>0</v>
      </c>
      <c r="E30" s="182">
        <f t="shared" si="1"/>
        <v>4664.1299999999346</v>
      </c>
      <c r="F30" s="189"/>
      <c r="G30" s="131"/>
      <c r="H30" s="131"/>
      <c r="I30" s="191"/>
      <c r="J30" s="137"/>
      <c r="K30" s="136"/>
      <c r="L30" s="136"/>
      <c r="M30" s="138"/>
    </row>
    <row r="31" spans="1:13" s="123" customFormat="1" x14ac:dyDescent="0.2">
      <c r="A31" s="178"/>
      <c r="B31" s="179"/>
      <c r="C31" s="180">
        <v>0</v>
      </c>
      <c r="D31" s="134">
        <v>0</v>
      </c>
      <c r="E31" s="182">
        <f t="shared" si="1"/>
        <v>4664.1299999999346</v>
      </c>
      <c r="F31" s="189"/>
      <c r="G31" s="131"/>
      <c r="H31" s="131"/>
      <c r="I31" s="191"/>
      <c r="J31" s="137"/>
      <c r="K31" s="136"/>
      <c r="L31" s="136"/>
      <c r="M31" s="138"/>
    </row>
    <row r="32" spans="1:13" s="123" customFormat="1" x14ac:dyDescent="0.2">
      <c r="A32" s="178"/>
      <c r="B32" s="179"/>
      <c r="C32" s="180">
        <v>0</v>
      </c>
      <c r="D32" s="134">
        <v>0</v>
      </c>
      <c r="E32" s="182">
        <f t="shared" si="1"/>
        <v>4664.1299999999346</v>
      </c>
      <c r="F32" s="189"/>
      <c r="G32" s="131"/>
      <c r="H32" s="200"/>
      <c r="I32" s="191"/>
      <c r="J32" s="137"/>
      <c r="K32" s="136"/>
      <c r="L32" s="136"/>
      <c r="M32" s="138"/>
    </row>
    <row r="33" spans="1:13" s="123" customFormat="1" x14ac:dyDescent="0.2">
      <c r="A33" s="178"/>
      <c r="B33" s="179"/>
      <c r="C33" s="180">
        <v>0</v>
      </c>
      <c r="D33" s="134">
        <v>0</v>
      </c>
      <c r="E33" s="182">
        <f t="shared" si="1"/>
        <v>4664.1299999999346</v>
      </c>
      <c r="F33" s="189"/>
      <c r="G33" s="131"/>
      <c r="H33" s="131"/>
      <c r="I33" s="191"/>
      <c r="J33" s="137"/>
      <c r="K33" s="136"/>
      <c r="L33" s="136"/>
      <c r="M33" s="138"/>
    </row>
    <row r="34" spans="1:13" s="123" customFormat="1" x14ac:dyDescent="0.2">
      <c r="A34" s="178"/>
      <c r="B34" s="179"/>
      <c r="C34" s="180">
        <v>0</v>
      </c>
      <c r="D34" s="134">
        <v>0</v>
      </c>
      <c r="E34" s="182">
        <f t="shared" si="1"/>
        <v>4664.1299999999346</v>
      </c>
      <c r="F34" s="189"/>
      <c r="G34" s="131"/>
      <c r="H34" s="131"/>
      <c r="I34" s="191"/>
      <c r="J34" s="137"/>
      <c r="K34" s="136"/>
      <c r="L34" s="136"/>
      <c r="M34" s="138"/>
    </row>
    <row r="35" spans="1:13" s="123" customFormat="1" x14ac:dyDescent="0.2">
      <c r="A35" s="178"/>
      <c r="B35" s="179"/>
      <c r="C35" s="180">
        <v>0</v>
      </c>
      <c r="D35" s="134">
        <v>0</v>
      </c>
      <c r="E35" s="182">
        <f t="shared" si="1"/>
        <v>4664.1299999999346</v>
      </c>
      <c r="F35" s="189"/>
      <c r="G35" s="131"/>
      <c r="H35" s="131"/>
      <c r="I35" s="191"/>
      <c r="J35" s="137"/>
      <c r="K35" s="136"/>
      <c r="L35" s="136"/>
      <c r="M35" s="192"/>
    </row>
    <row r="36" spans="1:13" s="123" customFormat="1" x14ac:dyDescent="0.2">
      <c r="A36" s="178"/>
      <c r="B36" s="179"/>
      <c r="C36" s="180">
        <v>0</v>
      </c>
      <c r="D36" s="134">
        <v>0</v>
      </c>
      <c r="E36" s="182">
        <f t="shared" si="1"/>
        <v>4664.1299999999346</v>
      </c>
      <c r="F36" s="189"/>
      <c r="G36" s="131"/>
      <c r="H36" s="131"/>
      <c r="I36" s="191"/>
      <c r="J36" s="137"/>
      <c r="K36" s="136"/>
      <c r="L36" s="136"/>
      <c r="M36" s="138"/>
    </row>
    <row r="37" spans="1:13" s="123" customFormat="1" x14ac:dyDescent="0.2">
      <c r="A37" s="178"/>
      <c r="B37" s="179"/>
      <c r="C37" s="180">
        <v>0</v>
      </c>
      <c r="D37" s="134">
        <v>0</v>
      </c>
      <c r="E37" s="182">
        <f t="shared" si="1"/>
        <v>4664.1299999999346</v>
      </c>
      <c r="F37" s="189"/>
      <c r="G37" s="131"/>
      <c r="H37" s="131"/>
      <c r="I37" s="191"/>
      <c r="J37" s="137"/>
      <c r="K37" s="136"/>
      <c r="L37" s="136"/>
      <c r="M37" s="138"/>
    </row>
    <row r="38" spans="1:13" s="124" customFormat="1" x14ac:dyDescent="0.2">
      <c r="A38" s="178"/>
      <c r="B38" s="179"/>
      <c r="C38" s="180">
        <v>0</v>
      </c>
      <c r="D38" s="134">
        <v>0</v>
      </c>
      <c r="E38" s="182">
        <f t="shared" si="1"/>
        <v>4664.1299999999346</v>
      </c>
      <c r="F38" s="189"/>
      <c r="G38" s="131"/>
      <c r="H38" s="131"/>
      <c r="I38" s="191"/>
      <c r="J38" s="137"/>
      <c r="K38" s="136"/>
      <c r="L38" s="136"/>
      <c r="M38" s="138"/>
    </row>
    <row r="39" spans="1:13" s="123" customFormat="1" x14ac:dyDescent="0.2">
      <c r="A39" s="178"/>
      <c r="B39" s="179"/>
      <c r="C39" s="180">
        <v>0</v>
      </c>
      <c r="D39" s="134">
        <v>0</v>
      </c>
      <c r="E39" s="182">
        <f t="shared" si="1"/>
        <v>4664.1299999999346</v>
      </c>
      <c r="F39" s="189"/>
      <c r="G39" s="131"/>
      <c r="H39" s="131"/>
      <c r="I39" s="136"/>
      <c r="J39" s="137"/>
      <c r="K39" s="136"/>
      <c r="L39" s="136"/>
      <c r="M39" s="138"/>
    </row>
    <row r="40" spans="1:13" s="123" customFormat="1" x14ac:dyDescent="0.2">
      <c r="A40" s="178"/>
      <c r="B40" s="179"/>
      <c r="C40" s="180">
        <v>0</v>
      </c>
      <c r="D40" s="134">
        <v>0</v>
      </c>
      <c r="E40" s="182">
        <f t="shared" si="1"/>
        <v>4664.1299999999346</v>
      </c>
      <c r="F40" s="189"/>
      <c r="G40" s="131"/>
      <c r="H40" s="131"/>
      <c r="I40" s="191"/>
      <c r="J40" s="137"/>
      <c r="K40" s="136"/>
      <c r="L40" s="136"/>
      <c r="M40" s="138"/>
    </row>
    <row r="41" spans="1:13" s="123" customFormat="1" x14ac:dyDescent="0.2">
      <c r="A41" s="178"/>
      <c r="B41" s="179"/>
      <c r="C41" s="180">
        <v>0</v>
      </c>
      <c r="D41" s="134">
        <v>0</v>
      </c>
      <c r="E41" s="182">
        <f t="shared" si="1"/>
        <v>4664.1299999999346</v>
      </c>
      <c r="F41" s="189"/>
      <c r="G41" s="131"/>
      <c r="H41" s="131"/>
      <c r="I41" s="191"/>
      <c r="J41" s="137"/>
      <c r="K41" s="136"/>
      <c r="L41" s="136"/>
      <c r="M41" s="138"/>
    </row>
    <row r="42" spans="1:13" s="123" customFormat="1" x14ac:dyDescent="0.2">
      <c r="A42" s="178"/>
      <c r="B42" s="179"/>
      <c r="C42" s="180">
        <v>0</v>
      </c>
      <c r="D42" s="134">
        <v>0</v>
      </c>
      <c r="E42" s="182">
        <f t="shared" si="1"/>
        <v>4664.1299999999346</v>
      </c>
      <c r="F42" s="189"/>
      <c r="G42" s="131"/>
      <c r="H42" s="131"/>
      <c r="I42" s="191"/>
      <c r="J42" s="137"/>
      <c r="K42" s="136"/>
      <c r="L42" s="136"/>
      <c r="M42" s="138"/>
    </row>
    <row r="43" spans="1:13" s="123" customFormat="1" x14ac:dyDescent="0.2">
      <c r="A43" s="178"/>
      <c r="B43" s="179"/>
      <c r="C43" s="180">
        <v>0</v>
      </c>
      <c r="D43" s="134">
        <v>0</v>
      </c>
      <c r="E43" s="182">
        <f t="shared" si="1"/>
        <v>4664.1299999999346</v>
      </c>
      <c r="F43" s="189"/>
      <c r="G43" s="131"/>
      <c r="H43" s="190"/>
      <c r="I43" s="191"/>
      <c r="J43" s="137"/>
      <c r="K43" s="136"/>
      <c r="L43" s="136"/>
      <c r="M43" s="138"/>
    </row>
    <row r="44" spans="1:13" s="123" customFormat="1" x14ac:dyDescent="0.2">
      <c r="A44" s="178"/>
      <c r="B44" s="179"/>
      <c r="C44" s="180">
        <v>0</v>
      </c>
      <c r="D44" s="134">
        <v>0</v>
      </c>
      <c r="E44" s="182">
        <f t="shared" si="1"/>
        <v>4664.1299999999346</v>
      </c>
      <c r="F44" s="189"/>
      <c r="G44" s="131"/>
      <c r="H44" s="190"/>
      <c r="I44" s="136"/>
      <c r="J44" s="137"/>
      <c r="K44" s="136"/>
      <c r="L44" s="136"/>
      <c r="M44" s="138"/>
    </row>
    <row r="45" spans="1:13" s="123" customFormat="1" x14ac:dyDescent="0.2">
      <c r="A45" s="178"/>
      <c r="B45" s="179"/>
      <c r="C45" s="180">
        <v>0</v>
      </c>
      <c r="D45" s="134">
        <v>0</v>
      </c>
      <c r="E45" s="182">
        <f t="shared" si="1"/>
        <v>4664.1299999999346</v>
      </c>
      <c r="F45" s="189"/>
      <c r="G45" s="131"/>
      <c r="H45" s="131"/>
      <c r="I45" s="191"/>
      <c r="J45" s="137"/>
      <c r="K45" s="136"/>
      <c r="L45" s="136"/>
      <c r="M45" s="138"/>
    </row>
    <row r="46" spans="1:13" s="123" customFormat="1" x14ac:dyDescent="0.2">
      <c r="A46" s="178"/>
      <c r="B46" s="179"/>
      <c r="C46" s="180">
        <v>0</v>
      </c>
      <c r="D46" s="134">
        <v>0</v>
      </c>
      <c r="E46" s="182">
        <f t="shared" si="1"/>
        <v>4664.1299999999346</v>
      </c>
      <c r="F46" s="189"/>
      <c r="G46" s="131"/>
      <c r="H46" s="131"/>
      <c r="I46" s="191"/>
      <c r="J46" s="137"/>
      <c r="K46" s="136"/>
      <c r="L46" s="136"/>
      <c r="M46" s="138"/>
    </row>
    <row r="47" spans="1:13" s="123" customFormat="1" x14ac:dyDescent="0.2">
      <c r="A47" s="178"/>
      <c r="B47" s="179"/>
      <c r="C47" s="180">
        <v>0</v>
      </c>
      <c r="D47" s="134">
        <v>0</v>
      </c>
      <c r="E47" s="182">
        <f t="shared" si="1"/>
        <v>4664.1299999999346</v>
      </c>
      <c r="F47" s="189"/>
      <c r="G47" s="131"/>
      <c r="H47" s="131"/>
      <c r="I47" s="191"/>
      <c r="J47" s="137"/>
      <c r="K47" s="136"/>
      <c r="L47" s="136"/>
      <c r="M47" s="138"/>
    </row>
    <row r="48" spans="1:13" s="123" customFormat="1" x14ac:dyDescent="0.2">
      <c r="A48" s="178"/>
      <c r="B48" s="179"/>
      <c r="C48" s="180">
        <v>0</v>
      </c>
      <c r="D48" s="134">
        <v>0</v>
      </c>
      <c r="E48" s="182">
        <f t="shared" si="1"/>
        <v>4664.1299999999346</v>
      </c>
      <c r="F48" s="189"/>
      <c r="G48" s="131"/>
      <c r="H48" s="131"/>
      <c r="I48" s="136"/>
      <c r="J48" s="137"/>
      <c r="K48" s="136"/>
      <c r="L48" s="136"/>
      <c r="M48" s="138"/>
    </row>
    <row r="49" spans="1:13" s="123" customFormat="1" x14ac:dyDescent="0.2">
      <c r="A49" s="178"/>
      <c r="B49" s="179"/>
      <c r="C49" s="180">
        <v>0</v>
      </c>
      <c r="D49" s="134">
        <v>0</v>
      </c>
      <c r="E49" s="182">
        <f t="shared" si="1"/>
        <v>4664.1299999999346</v>
      </c>
      <c r="F49" s="189"/>
      <c r="G49" s="131"/>
      <c r="H49" s="131"/>
      <c r="I49" s="136"/>
      <c r="J49" s="137"/>
      <c r="K49" s="136"/>
      <c r="L49" s="136"/>
      <c r="M49" s="138"/>
    </row>
    <row r="50" spans="1:13" s="123" customFormat="1" x14ac:dyDescent="0.2">
      <c r="A50" s="178"/>
      <c r="B50" s="179"/>
      <c r="C50" s="180">
        <v>0</v>
      </c>
      <c r="D50" s="134">
        <v>0</v>
      </c>
      <c r="E50" s="182">
        <f t="shared" si="1"/>
        <v>4664.1299999999346</v>
      </c>
      <c r="F50" s="189"/>
      <c r="G50" s="131"/>
      <c r="H50" s="131"/>
      <c r="I50" s="136"/>
      <c r="J50" s="137"/>
      <c r="K50" s="136"/>
      <c r="L50" s="136"/>
      <c r="M50" s="138"/>
    </row>
    <row r="51" spans="1:13" s="123" customFormat="1" x14ac:dyDescent="0.2">
      <c r="A51" s="178"/>
      <c r="B51" s="179"/>
      <c r="C51" s="180">
        <v>0</v>
      </c>
      <c r="D51" s="134">
        <v>0</v>
      </c>
      <c r="E51" s="182">
        <f t="shared" si="1"/>
        <v>4664.1299999999346</v>
      </c>
      <c r="F51" s="189"/>
      <c r="G51" s="131"/>
      <c r="H51" s="131"/>
      <c r="I51" s="136"/>
      <c r="J51" s="137"/>
      <c r="K51" s="136"/>
      <c r="L51" s="136"/>
      <c r="M51" s="138"/>
    </row>
    <row r="52" spans="1:13" s="123" customFormat="1" x14ac:dyDescent="0.2">
      <c r="A52" s="178"/>
      <c r="B52" s="179"/>
      <c r="C52" s="180">
        <v>0</v>
      </c>
      <c r="D52" s="134">
        <v>0</v>
      </c>
      <c r="E52" s="182">
        <f t="shared" si="1"/>
        <v>4664.1299999999346</v>
      </c>
      <c r="F52" s="189"/>
      <c r="G52" s="131"/>
      <c r="H52" s="131"/>
      <c r="I52" s="136"/>
      <c r="J52" s="137"/>
      <c r="K52" s="136"/>
      <c r="L52" s="136"/>
      <c r="M52" s="138"/>
    </row>
    <row r="53" spans="1:13" s="123" customFormat="1" x14ac:dyDescent="0.2">
      <c r="A53" s="178"/>
      <c r="B53" s="179"/>
      <c r="C53" s="180">
        <v>0</v>
      </c>
      <c r="D53" s="134">
        <v>0</v>
      </c>
      <c r="E53" s="182">
        <f t="shared" si="1"/>
        <v>4664.1299999999346</v>
      </c>
      <c r="F53" s="189"/>
      <c r="G53" s="131"/>
      <c r="H53" s="131"/>
      <c r="I53" s="136"/>
      <c r="J53" s="137"/>
      <c r="K53" s="136"/>
      <c r="L53" s="136"/>
      <c r="M53" s="138"/>
    </row>
    <row r="54" spans="1:13" s="123" customFormat="1" x14ac:dyDescent="0.2">
      <c r="A54" s="178"/>
      <c r="B54" s="179"/>
      <c r="C54" s="180">
        <v>0</v>
      </c>
      <c r="D54" s="134">
        <v>0</v>
      </c>
      <c r="E54" s="182">
        <f t="shared" si="1"/>
        <v>4664.1299999999346</v>
      </c>
      <c r="F54" s="189"/>
      <c r="G54" s="131"/>
      <c r="H54" s="131"/>
      <c r="I54" s="136"/>
      <c r="J54" s="137"/>
      <c r="K54" s="136"/>
      <c r="L54" s="136"/>
      <c r="M54" s="138"/>
    </row>
    <row r="55" spans="1:13" s="123" customFormat="1" x14ac:dyDescent="0.2">
      <c r="A55" s="178"/>
      <c r="B55" s="179"/>
      <c r="C55" s="180">
        <v>0</v>
      </c>
      <c r="D55" s="134">
        <v>0</v>
      </c>
      <c r="E55" s="182">
        <f t="shared" si="1"/>
        <v>4664.1299999999346</v>
      </c>
      <c r="F55" s="189"/>
      <c r="G55" s="131"/>
      <c r="H55" s="131"/>
      <c r="I55" s="136"/>
      <c r="J55" s="137"/>
      <c r="K55" s="136"/>
      <c r="L55" s="136"/>
      <c r="M55" s="138"/>
    </row>
    <row r="56" spans="1:13" s="123" customFormat="1" x14ac:dyDescent="0.2">
      <c r="A56" s="178"/>
      <c r="B56" s="179"/>
      <c r="C56" s="180">
        <v>0</v>
      </c>
      <c r="D56" s="134">
        <v>0</v>
      </c>
      <c r="E56" s="182">
        <f t="shared" si="1"/>
        <v>4664.1299999999346</v>
      </c>
      <c r="F56" s="189"/>
      <c r="G56" s="131"/>
      <c r="H56" s="131"/>
      <c r="I56" s="136"/>
      <c r="J56" s="137"/>
      <c r="K56" s="136"/>
      <c r="L56" s="136"/>
      <c r="M56" s="138"/>
    </row>
    <row r="57" spans="1:13" s="123" customFormat="1" x14ac:dyDescent="0.2">
      <c r="A57" s="178"/>
      <c r="B57" s="179"/>
      <c r="C57" s="180">
        <v>0</v>
      </c>
      <c r="D57" s="134">
        <v>0</v>
      </c>
      <c r="E57" s="182">
        <f t="shared" si="1"/>
        <v>4664.1299999999346</v>
      </c>
      <c r="F57" s="189"/>
      <c r="G57" s="131"/>
      <c r="H57" s="131"/>
      <c r="I57" s="136"/>
      <c r="J57" s="137"/>
      <c r="K57" s="136"/>
      <c r="L57" s="136"/>
      <c r="M57" s="138"/>
    </row>
    <row r="58" spans="1:13" s="123" customFormat="1" x14ac:dyDescent="0.2">
      <c r="A58" s="178"/>
      <c r="B58" s="179"/>
      <c r="C58" s="180">
        <v>0</v>
      </c>
      <c r="D58" s="134">
        <v>0</v>
      </c>
      <c r="E58" s="182">
        <f t="shared" si="1"/>
        <v>4664.1299999999346</v>
      </c>
      <c r="F58" s="189"/>
      <c r="G58" s="131"/>
      <c r="H58" s="131"/>
      <c r="I58" s="136"/>
      <c r="J58" s="137"/>
      <c r="K58" s="136"/>
      <c r="L58" s="136"/>
      <c r="M58" s="138"/>
    </row>
    <row r="59" spans="1:13" s="123" customFormat="1" x14ac:dyDescent="0.2">
      <c r="A59" s="178"/>
      <c r="B59" s="179"/>
      <c r="C59" s="180">
        <v>0</v>
      </c>
      <c r="D59" s="134">
        <v>0</v>
      </c>
      <c r="E59" s="182">
        <f t="shared" si="1"/>
        <v>4664.1299999999346</v>
      </c>
      <c r="F59" s="189"/>
      <c r="G59" s="131"/>
      <c r="H59" s="131"/>
      <c r="I59" s="136"/>
      <c r="J59" s="137"/>
      <c r="K59" s="136"/>
      <c r="L59" s="136"/>
      <c r="M59" s="138"/>
    </row>
    <row r="60" spans="1:13" s="124" customFormat="1" x14ac:dyDescent="0.2">
      <c r="A60" s="178"/>
      <c r="B60" s="179"/>
      <c r="C60" s="180">
        <v>0</v>
      </c>
      <c r="D60" s="181">
        <v>0</v>
      </c>
      <c r="E60" s="182">
        <f t="shared" si="1"/>
        <v>4664.1299999999346</v>
      </c>
      <c r="F60" s="189"/>
      <c r="G60" s="131"/>
      <c r="H60" s="150"/>
      <c r="I60" s="136"/>
      <c r="J60" s="137"/>
      <c r="K60" s="136"/>
      <c r="L60" s="136"/>
      <c r="M60" s="193"/>
    </row>
    <row r="61" spans="1:13" s="123" customFormat="1" x14ac:dyDescent="0.2">
      <c r="A61" s="178"/>
      <c r="B61" s="179"/>
      <c r="C61" s="180">
        <v>0</v>
      </c>
      <c r="D61" s="181">
        <v>0</v>
      </c>
      <c r="E61" s="182">
        <f t="shared" si="1"/>
        <v>4664.1299999999346</v>
      </c>
      <c r="F61" s="189"/>
      <c r="G61" s="131"/>
      <c r="H61" s="131"/>
      <c r="I61" s="136"/>
      <c r="J61" s="137"/>
      <c r="K61" s="136"/>
      <c r="L61" s="136"/>
      <c r="M61" s="138"/>
    </row>
    <row r="62" spans="1:13" s="123" customFormat="1" x14ac:dyDescent="0.2">
      <c r="A62" s="178"/>
      <c r="B62" s="179"/>
      <c r="C62" s="180">
        <v>0</v>
      </c>
      <c r="D62" s="181">
        <v>0</v>
      </c>
      <c r="E62" s="182">
        <f t="shared" si="1"/>
        <v>4664.1299999999346</v>
      </c>
      <c r="F62" s="189"/>
      <c r="G62" s="131"/>
      <c r="H62" s="131"/>
      <c r="I62" s="136"/>
      <c r="J62" s="137"/>
      <c r="K62" s="136"/>
      <c r="L62" s="136"/>
      <c r="M62" s="138"/>
    </row>
    <row r="63" spans="1:13" s="123" customFormat="1" x14ac:dyDescent="0.2">
      <c r="A63" s="178"/>
      <c r="B63" s="179"/>
      <c r="C63" s="180">
        <v>0</v>
      </c>
      <c r="D63" s="181">
        <v>0</v>
      </c>
      <c r="E63" s="182">
        <f t="shared" si="1"/>
        <v>4664.1299999999346</v>
      </c>
      <c r="F63" s="189"/>
      <c r="G63" s="131"/>
      <c r="H63" s="131"/>
      <c r="I63" s="136"/>
      <c r="J63" s="137"/>
      <c r="K63" s="136"/>
      <c r="L63" s="136"/>
      <c r="M63" s="138"/>
    </row>
    <row r="64" spans="1:13" s="123" customFormat="1" x14ac:dyDescent="0.2">
      <c r="A64" s="178"/>
      <c r="B64" s="179"/>
      <c r="C64" s="180">
        <v>0</v>
      </c>
      <c r="D64" s="181">
        <v>0</v>
      </c>
      <c r="E64" s="182">
        <f t="shared" si="1"/>
        <v>4664.1299999999346</v>
      </c>
      <c r="F64" s="189"/>
      <c r="G64" s="131"/>
      <c r="H64" s="131"/>
      <c r="I64" s="136"/>
      <c r="J64" s="137"/>
      <c r="K64" s="136"/>
      <c r="L64" s="136"/>
      <c r="M64" s="138"/>
    </row>
    <row r="65" spans="1:13" s="123" customFormat="1" x14ac:dyDescent="0.2">
      <c r="A65" s="178"/>
      <c r="B65" s="179"/>
      <c r="C65" s="180">
        <v>0</v>
      </c>
      <c r="D65" s="181">
        <v>0</v>
      </c>
      <c r="E65" s="182">
        <f t="shared" si="1"/>
        <v>4664.1299999999346</v>
      </c>
      <c r="F65" s="189"/>
      <c r="G65" s="131"/>
      <c r="H65" s="131"/>
      <c r="I65" s="136"/>
      <c r="J65" s="137"/>
      <c r="K65" s="136"/>
      <c r="L65" s="136"/>
      <c r="M65" s="138"/>
    </row>
    <row r="66" spans="1:13" s="123" customFormat="1" x14ac:dyDescent="0.2">
      <c r="A66" s="178"/>
      <c r="B66" s="179"/>
      <c r="C66" s="180">
        <v>0</v>
      </c>
      <c r="D66" s="181">
        <v>0</v>
      </c>
      <c r="E66" s="182">
        <f t="shared" si="1"/>
        <v>4664.1299999999346</v>
      </c>
      <c r="F66" s="189"/>
      <c r="G66" s="131"/>
      <c r="H66" s="131"/>
      <c r="I66" s="136"/>
      <c r="J66" s="137"/>
      <c r="K66" s="136"/>
      <c r="L66" s="136"/>
      <c r="M66" s="138"/>
    </row>
    <row r="67" spans="1:13" s="123" customFormat="1" x14ac:dyDescent="0.2">
      <c r="A67" s="178"/>
      <c r="B67" s="179"/>
      <c r="C67" s="180">
        <v>0</v>
      </c>
      <c r="D67" s="181">
        <v>0</v>
      </c>
      <c r="E67" s="182">
        <f t="shared" si="1"/>
        <v>4664.1299999999346</v>
      </c>
      <c r="F67" s="183"/>
      <c r="G67" s="184"/>
      <c r="H67" s="131"/>
      <c r="I67" s="136"/>
      <c r="J67" s="137"/>
      <c r="K67" s="136"/>
      <c r="L67" s="136"/>
      <c r="M67" s="138"/>
    </row>
    <row r="68" spans="1:13" s="123" customFormat="1" x14ac:dyDescent="0.2">
      <c r="A68" s="178"/>
      <c r="B68" s="179"/>
      <c r="C68" s="180">
        <v>0</v>
      </c>
      <c r="D68" s="181">
        <v>0</v>
      </c>
      <c r="E68" s="182">
        <f t="shared" si="1"/>
        <v>4664.1299999999346</v>
      </c>
      <c r="F68" s="183"/>
      <c r="G68" s="184"/>
      <c r="H68" s="131"/>
      <c r="I68" s="136"/>
      <c r="J68" s="137"/>
      <c r="K68" s="136"/>
      <c r="L68" s="136"/>
      <c r="M68" s="138"/>
    </row>
    <row r="69" spans="1:13" s="123" customFormat="1" x14ac:dyDescent="0.2">
      <c r="A69" s="178"/>
      <c r="B69" s="179"/>
      <c r="C69" s="180">
        <v>0</v>
      </c>
      <c r="D69" s="181">
        <v>0</v>
      </c>
      <c r="E69" s="182">
        <f t="shared" si="1"/>
        <v>4664.1299999999346</v>
      </c>
      <c r="F69" s="183"/>
      <c r="G69" s="184"/>
      <c r="H69" s="131"/>
      <c r="I69" s="136"/>
      <c r="J69" s="137"/>
      <c r="K69" s="136"/>
      <c r="L69" s="136"/>
      <c r="M69" s="138"/>
    </row>
    <row r="70" spans="1:13" s="123" customFormat="1" x14ac:dyDescent="0.2">
      <c r="A70" s="178"/>
      <c r="B70" s="179"/>
      <c r="C70" s="180">
        <v>0</v>
      </c>
      <c r="D70" s="181">
        <v>0</v>
      </c>
      <c r="E70" s="182">
        <f t="shared" si="1"/>
        <v>4664.1299999999346</v>
      </c>
      <c r="F70" s="183"/>
      <c r="G70" s="184"/>
      <c r="H70" s="131"/>
      <c r="I70" s="136"/>
      <c r="J70" s="137"/>
      <c r="K70" s="136"/>
      <c r="L70" s="136"/>
      <c r="M70" s="138"/>
    </row>
    <row r="71" spans="1:13" s="123" customFormat="1" x14ac:dyDescent="0.2">
      <c r="A71" s="178"/>
      <c r="B71" s="179"/>
      <c r="C71" s="180">
        <v>0</v>
      </c>
      <c r="D71" s="181">
        <v>0</v>
      </c>
      <c r="E71" s="182">
        <f t="shared" si="1"/>
        <v>4664.1299999999346</v>
      </c>
      <c r="F71" s="183"/>
      <c r="G71" s="184"/>
      <c r="H71" s="131"/>
      <c r="I71" s="136"/>
      <c r="J71" s="137"/>
      <c r="K71" s="136"/>
      <c r="L71" s="136"/>
      <c r="M71" s="138"/>
    </row>
    <row r="72" spans="1:13" s="123" customFormat="1" x14ac:dyDescent="0.2">
      <c r="A72" s="178"/>
      <c r="B72" s="179"/>
      <c r="C72" s="180">
        <v>0</v>
      </c>
      <c r="D72" s="181">
        <v>0</v>
      </c>
      <c r="E72" s="182">
        <f t="shared" ref="E72:E135" si="2">D72-C72+E71</f>
        <v>4664.1299999999346</v>
      </c>
      <c r="F72" s="183"/>
      <c r="G72" s="184"/>
      <c r="H72" s="131"/>
      <c r="I72" s="136"/>
      <c r="J72" s="137"/>
      <c r="K72" s="136"/>
      <c r="L72" s="136"/>
      <c r="M72" s="138"/>
    </row>
    <row r="73" spans="1:13" s="123" customFormat="1" x14ac:dyDescent="0.2">
      <c r="A73" s="178"/>
      <c r="B73" s="179"/>
      <c r="C73" s="180">
        <v>0</v>
      </c>
      <c r="D73" s="181">
        <v>0</v>
      </c>
      <c r="E73" s="182">
        <f t="shared" si="2"/>
        <v>4664.1299999999346</v>
      </c>
      <c r="F73" s="183"/>
      <c r="G73" s="184"/>
      <c r="H73" s="131"/>
      <c r="I73" s="136"/>
      <c r="J73" s="137"/>
      <c r="K73" s="136"/>
      <c r="L73" s="136"/>
      <c r="M73" s="138"/>
    </row>
    <row r="74" spans="1:13" s="123" customFormat="1" x14ac:dyDescent="0.2">
      <c r="A74" s="178"/>
      <c r="B74" s="179"/>
      <c r="C74" s="180">
        <v>0</v>
      </c>
      <c r="D74" s="181">
        <v>0</v>
      </c>
      <c r="E74" s="182">
        <f t="shared" si="2"/>
        <v>4664.1299999999346</v>
      </c>
      <c r="F74" s="183"/>
      <c r="G74" s="184"/>
      <c r="H74" s="131"/>
      <c r="I74" s="136"/>
      <c r="J74" s="137"/>
      <c r="K74" s="136"/>
      <c r="L74" s="136"/>
      <c r="M74" s="138"/>
    </row>
    <row r="75" spans="1:13" s="123" customFormat="1" x14ac:dyDescent="0.2">
      <c r="A75" s="178"/>
      <c r="B75" s="179"/>
      <c r="C75" s="180">
        <v>0</v>
      </c>
      <c r="D75" s="181">
        <v>0</v>
      </c>
      <c r="E75" s="182">
        <f t="shared" si="2"/>
        <v>4664.1299999999346</v>
      </c>
      <c r="F75" s="183"/>
      <c r="G75" s="184"/>
      <c r="H75" s="131"/>
      <c r="I75" s="136"/>
      <c r="J75" s="137"/>
      <c r="K75" s="136"/>
      <c r="L75" s="136"/>
      <c r="M75" s="138"/>
    </row>
    <row r="76" spans="1:13" s="123" customFormat="1" x14ac:dyDescent="0.2">
      <c r="A76" s="178"/>
      <c r="B76" s="179"/>
      <c r="C76" s="180">
        <v>0</v>
      </c>
      <c r="D76" s="181">
        <v>0</v>
      </c>
      <c r="E76" s="182">
        <f t="shared" si="2"/>
        <v>4664.1299999999346</v>
      </c>
      <c r="F76" s="183"/>
      <c r="G76" s="184"/>
      <c r="H76" s="131"/>
      <c r="I76" s="136"/>
      <c r="J76" s="137"/>
      <c r="K76" s="136"/>
      <c r="L76" s="136"/>
      <c r="M76" s="138"/>
    </row>
    <row r="77" spans="1:13" s="123" customFormat="1" x14ac:dyDescent="0.2">
      <c r="A77" s="178"/>
      <c r="B77" s="179"/>
      <c r="C77" s="180">
        <v>0</v>
      </c>
      <c r="D77" s="181">
        <v>0</v>
      </c>
      <c r="E77" s="182">
        <f t="shared" si="2"/>
        <v>4664.1299999999346</v>
      </c>
      <c r="F77" s="183"/>
      <c r="G77" s="184"/>
      <c r="H77" s="131"/>
      <c r="I77" s="136"/>
      <c r="J77" s="137"/>
      <c r="K77" s="136"/>
      <c r="L77" s="136"/>
      <c r="M77" s="138"/>
    </row>
    <row r="78" spans="1:13" s="123" customFormat="1" x14ac:dyDescent="0.2">
      <c r="A78" s="178"/>
      <c r="B78" s="179"/>
      <c r="C78" s="180">
        <v>0</v>
      </c>
      <c r="D78" s="181">
        <v>0</v>
      </c>
      <c r="E78" s="182">
        <f t="shared" si="2"/>
        <v>4664.1299999999346</v>
      </c>
      <c r="F78" s="183"/>
      <c r="G78" s="184"/>
      <c r="H78" s="131"/>
      <c r="I78" s="136"/>
      <c r="J78" s="137"/>
      <c r="K78" s="136"/>
      <c r="L78" s="136"/>
      <c r="M78" s="138"/>
    </row>
    <row r="79" spans="1:13" s="123" customFormat="1" x14ac:dyDescent="0.2">
      <c r="A79" s="178"/>
      <c r="B79" s="179"/>
      <c r="C79" s="180">
        <v>0</v>
      </c>
      <c r="D79" s="181">
        <v>0</v>
      </c>
      <c r="E79" s="182">
        <f t="shared" si="2"/>
        <v>4664.1299999999346</v>
      </c>
      <c r="F79" s="183"/>
      <c r="G79" s="184"/>
      <c r="H79" s="131"/>
      <c r="I79" s="136"/>
      <c r="J79" s="137"/>
      <c r="K79" s="136"/>
      <c r="L79" s="136"/>
      <c r="M79" s="138"/>
    </row>
    <row r="80" spans="1:13" s="123" customFormat="1" x14ac:dyDescent="0.2">
      <c r="A80" s="178"/>
      <c r="B80" s="179"/>
      <c r="C80" s="180">
        <v>0</v>
      </c>
      <c r="D80" s="181">
        <v>0</v>
      </c>
      <c r="E80" s="182">
        <f t="shared" si="2"/>
        <v>4664.1299999999346</v>
      </c>
      <c r="F80" s="183"/>
      <c r="G80" s="184"/>
      <c r="H80" s="131"/>
      <c r="I80" s="136"/>
      <c r="J80" s="137"/>
      <c r="K80" s="136"/>
      <c r="L80" s="136"/>
      <c r="M80" s="138"/>
    </row>
    <row r="81" spans="1:13" s="123" customFormat="1" x14ac:dyDescent="0.2">
      <c r="A81" s="178"/>
      <c r="B81" s="179"/>
      <c r="C81" s="180">
        <v>0</v>
      </c>
      <c r="D81" s="181">
        <v>0</v>
      </c>
      <c r="E81" s="182">
        <f t="shared" si="2"/>
        <v>4664.1299999999346</v>
      </c>
      <c r="F81" s="184"/>
      <c r="G81" s="184"/>
      <c r="H81" s="131"/>
      <c r="I81" s="136"/>
      <c r="J81" s="137"/>
      <c r="K81" s="136"/>
      <c r="L81" s="136"/>
      <c r="M81" s="138"/>
    </row>
    <row r="82" spans="1:13" s="123" customFormat="1" x14ac:dyDescent="0.2">
      <c r="A82" s="178"/>
      <c r="B82" s="179"/>
      <c r="C82" s="180">
        <v>0</v>
      </c>
      <c r="D82" s="181">
        <v>0</v>
      </c>
      <c r="E82" s="182">
        <f t="shared" si="2"/>
        <v>4664.1299999999346</v>
      </c>
      <c r="F82" s="184"/>
      <c r="G82" s="184"/>
      <c r="H82" s="131"/>
      <c r="I82" s="136"/>
      <c r="J82" s="137"/>
      <c r="K82" s="136"/>
      <c r="L82" s="136"/>
      <c r="M82" s="138"/>
    </row>
    <row r="83" spans="1:13" s="123" customFormat="1" x14ac:dyDescent="0.2">
      <c r="A83" s="178"/>
      <c r="B83" s="179"/>
      <c r="C83" s="180">
        <v>0</v>
      </c>
      <c r="D83" s="181">
        <v>0</v>
      </c>
      <c r="E83" s="182">
        <f t="shared" si="2"/>
        <v>4664.1299999999346</v>
      </c>
      <c r="F83" s="184"/>
      <c r="G83" s="184"/>
      <c r="H83" s="131"/>
      <c r="I83" s="136"/>
      <c r="J83" s="137"/>
      <c r="K83" s="136"/>
      <c r="L83" s="136"/>
      <c r="M83" s="138"/>
    </row>
    <row r="84" spans="1:13" s="123" customFormat="1" x14ac:dyDescent="0.2">
      <c r="A84" s="178"/>
      <c r="B84" s="179"/>
      <c r="C84" s="180">
        <v>0</v>
      </c>
      <c r="D84" s="181">
        <v>0</v>
      </c>
      <c r="E84" s="182">
        <f t="shared" si="2"/>
        <v>4664.1299999999346</v>
      </c>
      <c r="F84" s="184"/>
      <c r="G84" s="184"/>
      <c r="H84" s="131"/>
      <c r="I84" s="136"/>
      <c r="J84" s="137"/>
      <c r="K84" s="136"/>
      <c r="L84" s="136"/>
      <c r="M84" s="138"/>
    </row>
    <row r="85" spans="1:13" s="123" customFormat="1" x14ac:dyDescent="0.2">
      <c r="A85" s="178"/>
      <c r="B85" s="179"/>
      <c r="C85" s="180">
        <v>0</v>
      </c>
      <c r="D85" s="181">
        <v>0</v>
      </c>
      <c r="E85" s="182">
        <f t="shared" si="2"/>
        <v>4664.1299999999346</v>
      </c>
      <c r="F85" s="184"/>
      <c r="G85" s="184"/>
      <c r="H85" s="131"/>
      <c r="I85" s="136"/>
      <c r="J85" s="137"/>
      <c r="K85" s="136"/>
      <c r="L85" s="136"/>
      <c r="M85" s="138"/>
    </row>
    <row r="86" spans="1:13" s="123" customFormat="1" x14ac:dyDescent="0.2">
      <c r="A86" s="178"/>
      <c r="B86" s="179"/>
      <c r="C86" s="180">
        <v>0</v>
      </c>
      <c r="D86" s="181">
        <v>0</v>
      </c>
      <c r="E86" s="182">
        <f t="shared" si="2"/>
        <v>4664.1299999999346</v>
      </c>
      <c r="F86" s="184"/>
      <c r="G86" s="184"/>
      <c r="H86" s="131"/>
      <c r="I86" s="136"/>
      <c r="J86" s="137"/>
      <c r="K86" s="136"/>
      <c r="L86" s="136"/>
      <c r="M86" s="138"/>
    </row>
    <row r="87" spans="1:13" s="123" customFormat="1" x14ac:dyDescent="0.2">
      <c r="A87" s="178"/>
      <c r="B87" s="179"/>
      <c r="C87" s="180">
        <v>0</v>
      </c>
      <c r="D87" s="181">
        <v>0</v>
      </c>
      <c r="E87" s="182">
        <f t="shared" si="2"/>
        <v>4664.1299999999346</v>
      </c>
      <c r="F87" s="184"/>
      <c r="G87" s="184"/>
      <c r="H87" s="131"/>
      <c r="I87" s="136"/>
      <c r="J87" s="137"/>
      <c r="K87" s="136"/>
      <c r="L87" s="136"/>
      <c r="M87" s="138"/>
    </row>
    <row r="88" spans="1:13" s="123" customFormat="1" x14ac:dyDescent="0.2">
      <c r="A88" s="178"/>
      <c r="B88" s="179"/>
      <c r="C88" s="180">
        <v>0</v>
      </c>
      <c r="D88" s="181">
        <v>0</v>
      </c>
      <c r="E88" s="182">
        <f t="shared" si="2"/>
        <v>4664.1299999999346</v>
      </c>
      <c r="F88" s="184"/>
      <c r="G88" s="184"/>
      <c r="H88" s="131"/>
      <c r="I88" s="136"/>
      <c r="J88" s="137"/>
      <c r="K88" s="136"/>
      <c r="L88" s="136"/>
      <c r="M88" s="138"/>
    </row>
    <row r="89" spans="1:13" s="123" customFormat="1" x14ac:dyDescent="0.2">
      <c r="A89" s="178"/>
      <c r="B89" s="179"/>
      <c r="C89" s="180">
        <v>0</v>
      </c>
      <c r="D89" s="181">
        <v>0</v>
      </c>
      <c r="E89" s="182">
        <f t="shared" si="2"/>
        <v>4664.1299999999346</v>
      </c>
      <c r="F89" s="184"/>
      <c r="G89" s="184"/>
      <c r="H89" s="131"/>
      <c r="I89" s="136"/>
      <c r="J89" s="137"/>
      <c r="K89" s="136"/>
      <c r="L89" s="136"/>
      <c r="M89" s="138"/>
    </row>
    <row r="90" spans="1:13" s="123" customFormat="1" x14ac:dyDescent="0.2">
      <c r="A90" s="178"/>
      <c r="B90" s="179"/>
      <c r="C90" s="180">
        <v>0</v>
      </c>
      <c r="D90" s="181">
        <v>0</v>
      </c>
      <c r="E90" s="182">
        <f t="shared" si="2"/>
        <v>4664.1299999999346</v>
      </c>
      <c r="F90" s="184"/>
      <c r="G90" s="184"/>
      <c r="H90" s="131"/>
      <c r="I90" s="136"/>
      <c r="J90" s="137"/>
      <c r="K90" s="136"/>
      <c r="L90" s="136"/>
      <c r="M90" s="138"/>
    </row>
    <row r="91" spans="1:13" s="123" customFormat="1" x14ac:dyDescent="0.2">
      <c r="A91" s="178"/>
      <c r="B91" s="179"/>
      <c r="C91" s="180">
        <v>0</v>
      </c>
      <c r="D91" s="181">
        <v>0</v>
      </c>
      <c r="E91" s="182">
        <f t="shared" si="2"/>
        <v>4664.1299999999346</v>
      </c>
      <c r="F91" s="184"/>
      <c r="G91" s="184"/>
      <c r="H91" s="131"/>
      <c r="I91" s="136"/>
      <c r="J91" s="137"/>
      <c r="K91" s="136"/>
      <c r="L91" s="136"/>
      <c r="M91" s="138"/>
    </row>
    <row r="92" spans="1:13" s="123" customFormat="1" x14ac:dyDescent="0.2">
      <c r="A92" s="178"/>
      <c r="B92" s="179"/>
      <c r="C92" s="180">
        <v>0</v>
      </c>
      <c r="D92" s="181">
        <v>0</v>
      </c>
      <c r="E92" s="182">
        <f t="shared" si="2"/>
        <v>4664.1299999999346</v>
      </c>
      <c r="F92" s="184"/>
      <c r="G92" s="184"/>
      <c r="H92" s="131"/>
      <c r="I92" s="136"/>
      <c r="J92" s="137"/>
      <c r="K92" s="136"/>
      <c r="L92" s="136"/>
      <c r="M92" s="138"/>
    </row>
    <row r="93" spans="1:13" s="123" customFormat="1" x14ac:dyDescent="0.2">
      <c r="A93" s="178"/>
      <c r="B93" s="179"/>
      <c r="C93" s="180">
        <v>0</v>
      </c>
      <c r="D93" s="181">
        <v>0</v>
      </c>
      <c r="E93" s="182">
        <f t="shared" si="2"/>
        <v>4664.1299999999346</v>
      </c>
      <c r="F93" s="184"/>
      <c r="G93" s="184"/>
      <c r="H93" s="131"/>
      <c r="I93" s="136"/>
      <c r="J93" s="137"/>
      <c r="K93" s="136"/>
      <c r="L93" s="136"/>
      <c r="M93" s="138"/>
    </row>
    <row r="94" spans="1:13" s="123" customFormat="1" x14ac:dyDescent="0.2">
      <c r="A94" s="178"/>
      <c r="B94" s="179"/>
      <c r="C94" s="180">
        <v>0</v>
      </c>
      <c r="D94" s="181">
        <v>0</v>
      </c>
      <c r="E94" s="182">
        <f t="shared" si="2"/>
        <v>4664.1299999999346</v>
      </c>
      <c r="F94" s="184"/>
      <c r="G94" s="184"/>
      <c r="H94" s="131"/>
      <c r="I94" s="136"/>
      <c r="J94" s="137"/>
      <c r="K94" s="136"/>
      <c r="L94" s="136"/>
      <c r="M94" s="138"/>
    </row>
    <row r="95" spans="1:13" s="123" customFormat="1" x14ac:dyDescent="0.2">
      <c r="A95" s="178"/>
      <c r="B95" s="179"/>
      <c r="C95" s="180">
        <v>0</v>
      </c>
      <c r="D95" s="181">
        <v>0</v>
      </c>
      <c r="E95" s="182">
        <f t="shared" si="2"/>
        <v>4664.1299999999346</v>
      </c>
      <c r="F95" s="184"/>
      <c r="G95" s="184"/>
      <c r="H95" s="131"/>
      <c r="I95" s="136"/>
      <c r="J95" s="137"/>
      <c r="K95" s="136"/>
      <c r="L95" s="136"/>
      <c r="M95" s="138"/>
    </row>
    <row r="96" spans="1:13" s="123" customFormat="1" x14ac:dyDescent="0.2">
      <c r="A96" s="178"/>
      <c r="B96" s="179"/>
      <c r="C96" s="180">
        <v>0</v>
      </c>
      <c r="D96" s="181">
        <v>0</v>
      </c>
      <c r="E96" s="182">
        <f t="shared" si="2"/>
        <v>4664.1299999999346</v>
      </c>
      <c r="F96" s="184"/>
      <c r="G96" s="184"/>
      <c r="H96" s="131"/>
      <c r="I96" s="136"/>
      <c r="J96" s="137"/>
      <c r="K96" s="136"/>
      <c r="L96" s="136"/>
      <c r="M96" s="138"/>
    </row>
    <row r="97" spans="1:13" s="123" customFormat="1" x14ac:dyDescent="0.2">
      <c r="A97" s="178"/>
      <c r="B97" s="179"/>
      <c r="C97" s="180">
        <v>0</v>
      </c>
      <c r="D97" s="181">
        <v>0</v>
      </c>
      <c r="E97" s="182">
        <f t="shared" si="2"/>
        <v>4664.1299999999346</v>
      </c>
      <c r="F97" s="184"/>
      <c r="G97" s="184"/>
      <c r="H97" s="131"/>
      <c r="I97" s="136"/>
      <c r="J97" s="137"/>
      <c r="K97" s="136"/>
      <c r="L97" s="136"/>
      <c r="M97" s="138"/>
    </row>
    <row r="98" spans="1:13" s="123" customFormat="1" x14ac:dyDescent="0.2">
      <c r="A98" s="178"/>
      <c r="B98" s="179"/>
      <c r="C98" s="180">
        <v>0</v>
      </c>
      <c r="D98" s="181">
        <v>0</v>
      </c>
      <c r="E98" s="182">
        <f t="shared" si="2"/>
        <v>4664.1299999999346</v>
      </c>
      <c r="F98" s="184"/>
      <c r="G98" s="184"/>
      <c r="H98" s="131"/>
      <c r="I98" s="136"/>
      <c r="J98" s="137"/>
      <c r="K98" s="136"/>
      <c r="L98" s="136"/>
      <c r="M98" s="138"/>
    </row>
    <row r="99" spans="1:13" s="123" customFormat="1" x14ac:dyDescent="0.2">
      <c r="A99" s="178"/>
      <c r="B99" s="179"/>
      <c r="C99" s="180">
        <v>0</v>
      </c>
      <c r="D99" s="181">
        <v>0</v>
      </c>
      <c r="E99" s="182">
        <f t="shared" si="2"/>
        <v>4664.1299999999346</v>
      </c>
      <c r="F99" s="184"/>
      <c r="G99" s="184"/>
      <c r="H99" s="131"/>
      <c r="I99" s="136"/>
      <c r="J99" s="137"/>
      <c r="K99" s="136"/>
      <c r="L99" s="136"/>
      <c r="M99" s="138"/>
    </row>
    <row r="100" spans="1:13" s="123" customFormat="1" x14ac:dyDescent="0.2">
      <c r="A100" s="178"/>
      <c r="B100" s="179"/>
      <c r="C100" s="180">
        <v>0</v>
      </c>
      <c r="D100" s="181">
        <v>0</v>
      </c>
      <c r="E100" s="182">
        <f t="shared" si="2"/>
        <v>4664.1299999999346</v>
      </c>
      <c r="F100" s="184"/>
      <c r="G100" s="184"/>
      <c r="H100" s="131"/>
      <c r="I100" s="136"/>
      <c r="J100" s="137"/>
      <c r="K100" s="136"/>
      <c r="L100" s="136"/>
      <c r="M100" s="138"/>
    </row>
    <row r="101" spans="1:13" s="123" customFormat="1" x14ac:dyDescent="0.2">
      <c r="A101" s="178"/>
      <c r="B101" s="179"/>
      <c r="C101" s="180">
        <v>0</v>
      </c>
      <c r="D101" s="181">
        <v>0</v>
      </c>
      <c r="E101" s="182">
        <f t="shared" si="2"/>
        <v>4664.1299999999346</v>
      </c>
      <c r="F101" s="184"/>
      <c r="G101" s="184"/>
      <c r="H101" s="131"/>
      <c r="I101" s="136"/>
      <c r="J101" s="137"/>
      <c r="K101" s="136"/>
      <c r="L101" s="136"/>
      <c r="M101" s="138"/>
    </row>
    <row r="102" spans="1:13" s="123" customFormat="1" x14ac:dyDescent="0.2">
      <c r="A102" s="130"/>
      <c r="B102" s="132"/>
      <c r="C102" s="180">
        <v>0</v>
      </c>
      <c r="D102" s="181">
        <v>0</v>
      </c>
      <c r="E102" s="135">
        <f t="shared" si="2"/>
        <v>4664.1299999999346</v>
      </c>
      <c r="F102" s="131"/>
      <c r="G102" s="131"/>
      <c r="H102" s="131"/>
      <c r="I102" s="136"/>
      <c r="J102" s="137"/>
      <c r="K102" s="136"/>
      <c r="L102" s="136"/>
      <c r="M102" s="138"/>
    </row>
    <row r="103" spans="1:13" s="123" customFormat="1" x14ac:dyDescent="0.2">
      <c r="A103" s="130"/>
      <c r="B103" s="132"/>
      <c r="C103" s="180">
        <v>0</v>
      </c>
      <c r="D103" s="181">
        <v>0</v>
      </c>
      <c r="E103" s="135">
        <f t="shared" si="2"/>
        <v>4664.1299999999346</v>
      </c>
      <c r="F103" s="131"/>
      <c r="G103" s="131"/>
      <c r="H103" s="131"/>
      <c r="I103" s="136"/>
      <c r="J103" s="137"/>
      <c r="K103" s="136"/>
      <c r="L103" s="136"/>
      <c r="M103" s="138"/>
    </row>
    <row r="104" spans="1:13" s="123" customFormat="1" x14ac:dyDescent="0.2">
      <c r="A104" s="130"/>
      <c r="B104" s="132"/>
      <c r="C104" s="180">
        <v>0</v>
      </c>
      <c r="D104" s="181">
        <v>0</v>
      </c>
      <c r="E104" s="135">
        <f t="shared" si="2"/>
        <v>4664.1299999999346</v>
      </c>
      <c r="F104" s="131"/>
      <c r="G104" s="131"/>
      <c r="H104" s="131"/>
      <c r="I104" s="136"/>
      <c r="J104" s="137"/>
      <c r="K104" s="136"/>
      <c r="L104" s="136"/>
      <c r="M104" s="138"/>
    </row>
    <row r="105" spans="1:13" s="123" customFormat="1" x14ac:dyDescent="0.2">
      <c r="A105" s="130"/>
      <c r="B105" s="132"/>
      <c r="C105" s="180">
        <v>0</v>
      </c>
      <c r="D105" s="181">
        <v>0</v>
      </c>
      <c r="E105" s="135">
        <f t="shared" si="2"/>
        <v>4664.1299999999346</v>
      </c>
      <c r="F105" s="131"/>
      <c r="G105" s="131"/>
      <c r="H105" s="131"/>
      <c r="I105" s="136"/>
      <c r="J105" s="137"/>
      <c r="K105" s="136"/>
      <c r="L105" s="136"/>
      <c r="M105" s="138"/>
    </row>
    <row r="106" spans="1:13" s="123" customFormat="1" x14ac:dyDescent="0.2">
      <c r="A106" s="130"/>
      <c r="B106" s="132"/>
      <c r="C106" s="180">
        <v>0</v>
      </c>
      <c r="D106" s="181">
        <v>0</v>
      </c>
      <c r="E106" s="135">
        <f t="shared" si="2"/>
        <v>4664.1299999999346</v>
      </c>
      <c r="F106" s="131"/>
      <c r="G106" s="131"/>
      <c r="H106" s="131"/>
      <c r="I106" s="136"/>
      <c r="J106" s="137"/>
      <c r="K106" s="136"/>
      <c r="L106" s="136"/>
      <c r="M106" s="138"/>
    </row>
    <row r="107" spans="1:13" s="123" customFormat="1" x14ac:dyDescent="0.2">
      <c r="A107" s="130"/>
      <c r="B107" s="132"/>
      <c r="C107" s="180">
        <v>0</v>
      </c>
      <c r="D107" s="181">
        <v>0</v>
      </c>
      <c r="E107" s="135">
        <f t="shared" si="2"/>
        <v>4664.1299999999346</v>
      </c>
      <c r="F107" s="131"/>
      <c r="G107" s="131"/>
      <c r="H107" s="131"/>
      <c r="I107" s="136"/>
      <c r="J107" s="137"/>
      <c r="K107" s="136"/>
      <c r="L107" s="136"/>
      <c r="M107" s="138"/>
    </row>
    <row r="108" spans="1:13" s="123" customFormat="1" x14ac:dyDescent="0.2">
      <c r="A108" s="130"/>
      <c r="B108" s="132"/>
      <c r="C108" s="180">
        <v>0</v>
      </c>
      <c r="D108" s="181">
        <v>0</v>
      </c>
      <c r="E108" s="135">
        <f t="shared" si="2"/>
        <v>4664.1299999999346</v>
      </c>
      <c r="F108" s="131"/>
      <c r="G108" s="131"/>
      <c r="H108" s="131"/>
      <c r="I108" s="136"/>
      <c r="J108" s="137"/>
      <c r="K108" s="136"/>
      <c r="L108" s="136"/>
      <c r="M108" s="138"/>
    </row>
    <row r="109" spans="1:13" s="123" customFormat="1" x14ac:dyDescent="0.2">
      <c r="A109" s="130"/>
      <c r="B109" s="132"/>
      <c r="C109" s="180">
        <v>0</v>
      </c>
      <c r="D109" s="181">
        <v>0</v>
      </c>
      <c r="E109" s="135">
        <f t="shared" si="2"/>
        <v>4664.1299999999346</v>
      </c>
      <c r="F109" s="131"/>
      <c r="G109" s="131"/>
      <c r="H109" s="131"/>
      <c r="I109" s="136"/>
      <c r="J109" s="137"/>
      <c r="K109" s="136"/>
      <c r="L109" s="136"/>
      <c r="M109" s="138"/>
    </row>
    <row r="110" spans="1:13" s="123" customFormat="1" x14ac:dyDescent="0.2">
      <c r="A110" s="130"/>
      <c r="B110" s="132"/>
      <c r="C110" s="180">
        <v>0</v>
      </c>
      <c r="D110" s="181">
        <v>0</v>
      </c>
      <c r="E110" s="135">
        <f t="shared" si="2"/>
        <v>4664.1299999999346</v>
      </c>
      <c r="F110" s="131"/>
      <c r="G110" s="131"/>
      <c r="H110" s="131"/>
      <c r="I110" s="136"/>
      <c r="J110" s="137"/>
      <c r="K110" s="136"/>
      <c r="L110" s="136"/>
      <c r="M110" s="138"/>
    </row>
    <row r="111" spans="1:13" s="123" customFormat="1" x14ac:dyDescent="0.2">
      <c r="A111" s="130"/>
      <c r="B111" s="132"/>
      <c r="C111" s="180">
        <v>0</v>
      </c>
      <c r="D111" s="181">
        <v>0</v>
      </c>
      <c r="E111" s="135">
        <f t="shared" si="2"/>
        <v>4664.1299999999346</v>
      </c>
      <c r="F111" s="131"/>
      <c r="G111" s="131"/>
      <c r="H111" s="131"/>
      <c r="I111" s="136"/>
      <c r="J111" s="137"/>
      <c r="K111" s="136"/>
      <c r="L111" s="136"/>
      <c r="M111" s="138"/>
    </row>
    <row r="112" spans="1:13" s="123" customFormat="1" x14ac:dyDescent="0.2">
      <c r="A112" s="130"/>
      <c r="B112" s="132"/>
      <c r="C112" s="180">
        <v>0</v>
      </c>
      <c r="D112" s="181">
        <v>0</v>
      </c>
      <c r="E112" s="135">
        <f t="shared" si="2"/>
        <v>4664.1299999999346</v>
      </c>
      <c r="F112" s="131"/>
      <c r="G112" s="131"/>
      <c r="H112" s="131"/>
      <c r="I112" s="136"/>
      <c r="J112" s="137"/>
      <c r="K112" s="136"/>
      <c r="L112" s="136"/>
      <c r="M112" s="138"/>
    </row>
    <row r="113" spans="1:13" s="123" customFormat="1" x14ac:dyDescent="0.2">
      <c r="A113" s="130"/>
      <c r="B113" s="132"/>
      <c r="C113" s="180">
        <v>0</v>
      </c>
      <c r="D113" s="181">
        <v>0</v>
      </c>
      <c r="E113" s="135">
        <f t="shared" si="2"/>
        <v>4664.1299999999346</v>
      </c>
      <c r="F113" s="131"/>
      <c r="G113" s="131"/>
      <c r="H113" s="131"/>
      <c r="I113" s="136"/>
      <c r="J113" s="137"/>
      <c r="K113" s="136"/>
      <c r="L113" s="136"/>
      <c r="M113" s="138"/>
    </row>
    <row r="114" spans="1:13" s="123" customFormat="1" x14ac:dyDescent="0.2">
      <c r="A114" s="130"/>
      <c r="B114" s="132"/>
      <c r="C114" s="180">
        <v>0</v>
      </c>
      <c r="D114" s="181">
        <v>0</v>
      </c>
      <c r="E114" s="135">
        <f t="shared" si="2"/>
        <v>4664.1299999999346</v>
      </c>
      <c r="F114" s="131"/>
      <c r="G114" s="131"/>
      <c r="H114" s="131"/>
      <c r="I114" s="136"/>
      <c r="J114" s="137"/>
      <c r="K114" s="136"/>
      <c r="L114" s="136"/>
      <c r="M114" s="138"/>
    </row>
    <row r="115" spans="1:13" s="123" customFormat="1" x14ac:dyDescent="0.2">
      <c r="A115" s="130"/>
      <c r="B115" s="132"/>
      <c r="C115" s="180">
        <v>0</v>
      </c>
      <c r="D115" s="181">
        <v>0</v>
      </c>
      <c r="E115" s="135">
        <f t="shared" si="2"/>
        <v>4664.1299999999346</v>
      </c>
      <c r="F115" s="131"/>
      <c r="G115" s="131"/>
      <c r="H115" s="131"/>
      <c r="I115" s="136"/>
      <c r="J115" s="137"/>
      <c r="K115" s="136"/>
      <c r="L115" s="136"/>
      <c r="M115" s="138"/>
    </row>
    <row r="116" spans="1:13" s="123" customFormat="1" x14ac:dyDescent="0.2">
      <c r="A116" s="130"/>
      <c r="B116" s="132"/>
      <c r="C116" s="180">
        <v>0</v>
      </c>
      <c r="D116" s="181">
        <v>0</v>
      </c>
      <c r="E116" s="135">
        <f t="shared" si="2"/>
        <v>4664.1299999999346</v>
      </c>
      <c r="F116" s="131"/>
      <c r="G116" s="131"/>
      <c r="H116" s="131"/>
      <c r="I116" s="136"/>
      <c r="J116" s="137"/>
      <c r="K116" s="136"/>
      <c r="L116" s="136"/>
      <c r="M116" s="138"/>
    </row>
    <row r="117" spans="1:13" s="123" customFormat="1" x14ac:dyDescent="0.2">
      <c r="A117" s="130"/>
      <c r="B117" s="132"/>
      <c r="C117" s="180">
        <v>0</v>
      </c>
      <c r="D117" s="181">
        <v>0</v>
      </c>
      <c r="E117" s="135">
        <f t="shared" si="2"/>
        <v>4664.1299999999346</v>
      </c>
      <c r="F117" s="131"/>
      <c r="G117" s="131"/>
      <c r="H117" s="131"/>
      <c r="I117" s="136"/>
      <c r="J117" s="137"/>
      <c r="K117" s="136"/>
      <c r="L117" s="136"/>
      <c r="M117" s="138"/>
    </row>
    <row r="118" spans="1:13" s="123" customFormat="1" x14ac:dyDescent="0.2">
      <c r="A118" s="130"/>
      <c r="B118" s="132"/>
      <c r="C118" s="133">
        <v>0</v>
      </c>
      <c r="D118" s="181">
        <v>0</v>
      </c>
      <c r="E118" s="135">
        <f t="shared" si="2"/>
        <v>4664.1299999999346</v>
      </c>
      <c r="F118" s="131"/>
      <c r="G118" s="131"/>
      <c r="H118" s="131"/>
      <c r="I118" s="136"/>
      <c r="J118" s="137"/>
      <c r="K118" s="136"/>
      <c r="L118" s="136"/>
      <c r="M118" s="138"/>
    </row>
    <row r="119" spans="1:13" s="123" customFormat="1" x14ac:dyDescent="0.2">
      <c r="A119" s="130"/>
      <c r="B119" s="132"/>
      <c r="C119" s="133">
        <v>0</v>
      </c>
      <c r="D119" s="181">
        <v>0</v>
      </c>
      <c r="E119" s="135">
        <f t="shared" si="2"/>
        <v>4664.1299999999346</v>
      </c>
      <c r="F119" s="131"/>
      <c r="G119" s="131"/>
      <c r="H119" s="131"/>
      <c r="I119" s="136"/>
      <c r="J119" s="137"/>
      <c r="K119" s="136"/>
      <c r="L119" s="136"/>
      <c r="M119" s="138"/>
    </row>
    <row r="120" spans="1:13" s="123" customFormat="1" x14ac:dyDescent="0.2">
      <c r="A120" s="130"/>
      <c r="B120" s="132"/>
      <c r="C120" s="133">
        <v>0</v>
      </c>
      <c r="D120" s="181">
        <v>0</v>
      </c>
      <c r="E120" s="135">
        <f t="shared" si="2"/>
        <v>4664.1299999999346</v>
      </c>
      <c r="F120" s="131"/>
      <c r="G120" s="131"/>
      <c r="H120" s="131"/>
      <c r="I120" s="136"/>
      <c r="J120" s="137"/>
      <c r="K120" s="136"/>
      <c r="L120" s="136"/>
      <c r="M120" s="138"/>
    </row>
    <row r="121" spans="1:13" s="123" customFormat="1" x14ac:dyDescent="0.2">
      <c r="A121" s="130"/>
      <c r="B121" s="132"/>
      <c r="C121" s="133">
        <v>0</v>
      </c>
      <c r="D121" s="181">
        <v>0</v>
      </c>
      <c r="E121" s="135">
        <f t="shared" si="2"/>
        <v>4664.1299999999346</v>
      </c>
      <c r="F121" s="131"/>
      <c r="G121" s="131"/>
      <c r="H121" s="131"/>
      <c r="I121" s="136"/>
      <c r="J121" s="137"/>
      <c r="K121" s="136"/>
      <c r="L121" s="136"/>
      <c r="M121" s="138"/>
    </row>
    <row r="122" spans="1:13" s="123" customFormat="1" x14ac:dyDescent="0.2">
      <c r="A122" s="130"/>
      <c r="B122" s="132"/>
      <c r="C122" s="133">
        <v>0</v>
      </c>
      <c r="D122" s="181">
        <v>0</v>
      </c>
      <c r="E122" s="135">
        <f t="shared" si="2"/>
        <v>4664.1299999999346</v>
      </c>
      <c r="F122" s="131"/>
      <c r="G122" s="131"/>
      <c r="H122" s="131"/>
      <c r="I122" s="136"/>
      <c r="J122" s="137"/>
      <c r="K122" s="136"/>
      <c r="L122" s="136"/>
      <c r="M122" s="138"/>
    </row>
    <row r="123" spans="1:13" s="123" customFormat="1" x14ac:dyDescent="0.2">
      <c r="A123" s="130"/>
      <c r="B123" s="132"/>
      <c r="C123" s="133">
        <v>0</v>
      </c>
      <c r="D123" s="181">
        <v>0</v>
      </c>
      <c r="E123" s="135">
        <f t="shared" si="2"/>
        <v>4664.1299999999346</v>
      </c>
      <c r="F123" s="131"/>
      <c r="G123" s="131"/>
      <c r="H123" s="131"/>
      <c r="I123" s="136"/>
      <c r="J123" s="137"/>
      <c r="K123" s="136"/>
      <c r="L123" s="136"/>
      <c r="M123" s="138"/>
    </row>
    <row r="124" spans="1:13" s="124" customFormat="1" x14ac:dyDescent="0.2">
      <c r="A124" s="130"/>
      <c r="B124" s="132"/>
      <c r="C124" s="133">
        <v>0</v>
      </c>
      <c r="D124" s="181">
        <v>0</v>
      </c>
      <c r="E124" s="135">
        <f t="shared" si="2"/>
        <v>4664.1299999999346</v>
      </c>
      <c r="F124" s="131"/>
      <c r="G124" s="131"/>
      <c r="H124" s="150"/>
      <c r="I124" s="136"/>
      <c r="J124" s="137"/>
      <c r="K124" s="136"/>
      <c r="L124" s="136"/>
      <c r="M124" s="138"/>
    </row>
    <row r="125" spans="1:13" s="123" customFormat="1" x14ac:dyDescent="0.2">
      <c r="A125" s="130"/>
      <c r="B125" s="132"/>
      <c r="C125" s="133">
        <v>0</v>
      </c>
      <c r="D125" s="181">
        <v>0</v>
      </c>
      <c r="E125" s="135">
        <f t="shared" si="2"/>
        <v>4664.1299999999346</v>
      </c>
      <c r="F125" s="131"/>
      <c r="G125" s="131"/>
      <c r="H125" s="131"/>
      <c r="I125" s="136"/>
      <c r="J125" s="137"/>
      <c r="K125" s="136"/>
      <c r="L125" s="136"/>
      <c r="M125" s="138"/>
    </row>
    <row r="126" spans="1:13" s="123" customFormat="1" x14ac:dyDescent="0.2">
      <c r="A126" s="130"/>
      <c r="B126" s="132"/>
      <c r="C126" s="133">
        <v>0</v>
      </c>
      <c r="D126" s="181">
        <v>0</v>
      </c>
      <c r="E126" s="135">
        <f t="shared" si="2"/>
        <v>4664.1299999999346</v>
      </c>
      <c r="F126" s="131"/>
      <c r="G126" s="131"/>
      <c r="H126" s="131"/>
      <c r="I126" s="136"/>
      <c r="J126" s="137"/>
      <c r="K126" s="136"/>
      <c r="L126" s="136"/>
      <c r="M126" s="138"/>
    </row>
    <row r="127" spans="1:13" s="123" customFormat="1" x14ac:dyDescent="0.2">
      <c r="A127" s="130"/>
      <c r="B127" s="132"/>
      <c r="C127" s="133">
        <v>0</v>
      </c>
      <c r="D127" s="181">
        <v>0</v>
      </c>
      <c r="E127" s="135">
        <f t="shared" si="2"/>
        <v>4664.1299999999346</v>
      </c>
      <c r="F127" s="131"/>
      <c r="G127" s="131"/>
      <c r="H127" s="131"/>
      <c r="I127" s="136"/>
      <c r="J127" s="137"/>
      <c r="K127" s="136"/>
      <c r="L127" s="136"/>
      <c r="M127" s="138"/>
    </row>
    <row r="128" spans="1:13" s="123" customFormat="1" x14ac:dyDescent="0.2">
      <c r="A128" s="130"/>
      <c r="B128" s="132"/>
      <c r="C128" s="133">
        <v>0</v>
      </c>
      <c r="D128" s="181">
        <v>0</v>
      </c>
      <c r="E128" s="135">
        <f t="shared" si="2"/>
        <v>4664.1299999999346</v>
      </c>
      <c r="F128" s="131"/>
      <c r="G128" s="131"/>
      <c r="H128" s="131"/>
      <c r="I128" s="136"/>
      <c r="J128" s="137"/>
      <c r="K128" s="136"/>
      <c r="L128" s="136"/>
      <c r="M128" s="138"/>
    </row>
    <row r="129" spans="1:13" s="123" customFormat="1" x14ac:dyDescent="0.2">
      <c r="A129" s="130"/>
      <c r="B129" s="132"/>
      <c r="C129" s="133">
        <v>0</v>
      </c>
      <c r="D129" s="181">
        <v>0</v>
      </c>
      <c r="E129" s="135">
        <f t="shared" si="2"/>
        <v>4664.1299999999346</v>
      </c>
      <c r="F129" s="131"/>
      <c r="G129" s="131"/>
      <c r="H129" s="131"/>
      <c r="I129" s="136"/>
      <c r="J129" s="137"/>
      <c r="K129" s="136"/>
      <c r="L129" s="136"/>
      <c r="M129" s="138"/>
    </row>
    <row r="130" spans="1:13" s="123" customFormat="1" x14ac:dyDescent="0.2">
      <c r="A130" s="130"/>
      <c r="B130" s="132"/>
      <c r="C130" s="133">
        <v>0</v>
      </c>
      <c r="D130" s="181">
        <v>0</v>
      </c>
      <c r="E130" s="135">
        <f t="shared" si="2"/>
        <v>4664.1299999999346</v>
      </c>
      <c r="F130" s="131"/>
      <c r="G130" s="131"/>
      <c r="H130" s="131"/>
      <c r="I130" s="136"/>
      <c r="J130" s="137"/>
      <c r="K130" s="136"/>
      <c r="L130" s="136"/>
      <c r="M130" s="138"/>
    </row>
    <row r="131" spans="1:13" s="123" customFormat="1" x14ac:dyDescent="0.2">
      <c r="A131" s="130"/>
      <c r="B131" s="132"/>
      <c r="C131" s="133">
        <v>0</v>
      </c>
      <c r="D131" s="181">
        <v>0</v>
      </c>
      <c r="E131" s="135">
        <f t="shared" si="2"/>
        <v>4664.1299999999346</v>
      </c>
      <c r="F131" s="131"/>
      <c r="G131" s="131"/>
      <c r="H131" s="131"/>
      <c r="I131" s="136"/>
      <c r="J131" s="137"/>
      <c r="K131" s="136"/>
      <c r="L131" s="136"/>
      <c r="M131" s="138"/>
    </row>
    <row r="132" spans="1:13" s="123" customFormat="1" x14ac:dyDescent="0.2">
      <c r="A132" s="130"/>
      <c r="B132" s="132"/>
      <c r="C132" s="133">
        <v>0</v>
      </c>
      <c r="D132" s="181">
        <v>0</v>
      </c>
      <c r="E132" s="135">
        <f t="shared" si="2"/>
        <v>4664.1299999999346</v>
      </c>
      <c r="F132" s="131"/>
      <c r="G132" s="131"/>
      <c r="H132" s="131"/>
      <c r="I132" s="136"/>
      <c r="J132" s="137"/>
      <c r="K132" s="136"/>
      <c r="L132" s="136"/>
      <c r="M132" s="138"/>
    </row>
    <row r="133" spans="1:13" s="123" customFormat="1" x14ac:dyDescent="0.2">
      <c r="A133" s="130"/>
      <c r="B133" s="132"/>
      <c r="C133" s="133">
        <v>0</v>
      </c>
      <c r="D133" s="181">
        <v>0</v>
      </c>
      <c r="E133" s="135">
        <f t="shared" si="2"/>
        <v>4664.1299999999346</v>
      </c>
      <c r="F133" s="131"/>
      <c r="G133" s="131"/>
      <c r="H133" s="131"/>
      <c r="I133" s="136"/>
      <c r="J133" s="137"/>
      <c r="K133" s="136"/>
      <c r="L133" s="136"/>
      <c r="M133" s="138"/>
    </row>
    <row r="134" spans="1:13" s="123" customFormat="1" x14ac:dyDescent="0.2">
      <c r="A134" s="130"/>
      <c r="B134" s="132"/>
      <c r="C134" s="133">
        <v>0</v>
      </c>
      <c r="D134" s="181">
        <v>0</v>
      </c>
      <c r="E134" s="135">
        <f t="shared" si="2"/>
        <v>4664.1299999999346</v>
      </c>
      <c r="F134" s="131"/>
      <c r="G134" s="131"/>
      <c r="H134" s="131"/>
      <c r="I134" s="136"/>
      <c r="J134" s="137"/>
      <c r="K134" s="136"/>
      <c r="L134" s="136"/>
      <c r="M134" s="138"/>
    </row>
    <row r="135" spans="1:13" s="123" customFormat="1" x14ac:dyDescent="0.2">
      <c r="A135" s="130"/>
      <c r="B135" s="132"/>
      <c r="C135" s="133">
        <v>0</v>
      </c>
      <c r="D135" s="181">
        <v>0</v>
      </c>
      <c r="E135" s="135">
        <f t="shared" si="2"/>
        <v>4664.1299999999346</v>
      </c>
      <c r="F135" s="131"/>
      <c r="G135" s="131"/>
      <c r="H135" s="131"/>
      <c r="I135" s="136"/>
      <c r="J135" s="137"/>
      <c r="K135" s="136"/>
      <c r="L135" s="136"/>
      <c r="M135" s="138"/>
    </row>
    <row r="136" spans="1:13" s="123" customFormat="1" x14ac:dyDescent="0.2">
      <c r="A136" s="130"/>
      <c r="B136" s="132"/>
      <c r="C136" s="133">
        <v>0</v>
      </c>
      <c r="D136" s="181">
        <v>0</v>
      </c>
      <c r="E136" s="135">
        <f t="shared" ref="E136:E199" si="3">D136-C136+E135</f>
        <v>4664.1299999999346</v>
      </c>
      <c r="F136" s="131"/>
      <c r="G136" s="131"/>
      <c r="H136" s="131"/>
      <c r="I136" s="136"/>
      <c r="J136" s="137"/>
      <c r="K136" s="136"/>
      <c r="L136" s="136"/>
      <c r="M136" s="138"/>
    </row>
    <row r="137" spans="1:13" s="123" customFormat="1" x14ac:dyDescent="0.2">
      <c r="A137" s="130"/>
      <c r="B137" s="132"/>
      <c r="C137" s="133">
        <v>0</v>
      </c>
      <c r="D137" s="181">
        <v>0</v>
      </c>
      <c r="E137" s="135">
        <f t="shared" si="3"/>
        <v>4664.1299999999346</v>
      </c>
      <c r="F137" s="131"/>
      <c r="G137" s="131"/>
      <c r="H137" s="131"/>
      <c r="I137" s="136"/>
      <c r="J137" s="137"/>
      <c r="K137" s="136"/>
      <c r="L137" s="136"/>
      <c r="M137" s="138"/>
    </row>
    <row r="138" spans="1:13" s="123" customFormat="1" x14ac:dyDescent="0.2">
      <c r="A138" s="130"/>
      <c r="B138" s="132"/>
      <c r="C138" s="133">
        <v>0</v>
      </c>
      <c r="D138" s="181">
        <v>0</v>
      </c>
      <c r="E138" s="135">
        <f t="shared" si="3"/>
        <v>4664.1299999999346</v>
      </c>
      <c r="F138" s="131"/>
      <c r="G138" s="131"/>
      <c r="H138" s="131"/>
      <c r="I138" s="136"/>
      <c r="J138" s="137"/>
      <c r="K138" s="136"/>
      <c r="L138" s="136"/>
      <c r="M138" s="138"/>
    </row>
    <row r="139" spans="1:13" s="123" customFormat="1" x14ac:dyDescent="0.2">
      <c r="A139" s="130"/>
      <c r="B139" s="132"/>
      <c r="C139" s="133">
        <v>0</v>
      </c>
      <c r="D139" s="181">
        <v>0</v>
      </c>
      <c r="E139" s="135">
        <f t="shared" si="3"/>
        <v>4664.1299999999346</v>
      </c>
      <c r="F139" s="131"/>
      <c r="G139" s="131"/>
      <c r="H139" s="131"/>
      <c r="I139" s="136"/>
      <c r="J139" s="137"/>
      <c r="K139" s="136"/>
      <c r="L139" s="136"/>
      <c r="M139" s="138"/>
    </row>
    <row r="140" spans="1:13" s="123" customFormat="1" x14ac:dyDescent="0.2">
      <c r="A140" s="130"/>
      <c r="B140" s="132"/>
      <c r="C140" s="133">
        <v>0</v>
      </c>
      <c r="D140" s="181">
        <v>0</v>
      </c>
      <c r="E140" s="135">
        <f t="shared" si="3"/>
        <v>4664.1299999999346</v>
      </c>
      <c r="F140" s="131"/>
      <c r="G140" s="131"/>
      <c r="H140" s="131"/>
      <c r="I140" s="136"/>
      <c r="J140" s="137"/>
      <c r="K140" s="136"/>
      <c r="L140" s="136"/>
      <c r="M140" s="138"/>
    </row>
    <row r="141" spans="1:13" s="123" customFormat="1" x14ac:dyDescent="0.2">
      <c r="A141" s="130"/>
      <c r="B141" s="132"/>
      <c r="C141" s="133">
        <v>0</v>
      </c>
      <c r="D141" s="181">
        <v>0</v>
      </c>
      <c r="E141" s="135">
        <f t="shared" si="3"/>
        <v>4664.1299999999346</v>
      </c>
      <c r="F141" s="131"/>
      <c r="G141" s="131"/>
      <c r="H141" s="131"/>
      <c r="I141" s="136"/>
      <c r="J141" s="137"/>
      <c r="K141" s="136"/>
      <c r="L141" s="136"/>
      <c r="M141" s="138"/>
    </row>
    <row r="142" spans="1:13" s="123" customFormat="1" x14ac:dyDescent="0.2">
      <c r="A142" s="130"/>
      <c r="B142" s="132"/>
      <c r="C142" s="133">
        <v>0</v>
      </c>
      <c r="D142" s="181">
        <v>0</v>
      </c>
      <c r="E142" s="135">
        <f t="shared" si="3"/>
        <v>4664.1299999999346</v>
      </c>
      <c r="F142" s="131"/>
      <c r="G142" s="131"/>
      <c r="H142" s="131"/>
      <c r="I142" s="136"/>
      <c r="J142" s="137"/>
      <c r="K142" s="136"/>
      <c r="L142" s="136"/>
      <c r="M142" s="138"/>
    </row>
    <row r="143" spans="1:13" s="123" customFormat="1" x14ac:dyDescent="0.2">
      <c r="A143" s="130"/>
      <c r="B143" s="132"/>
      <c r="C143" s="133">
        <v>0</v>
      </c>
      <c r="D143" s="181">
        <v>0</v>
      </c>
      <c r="E143" s="135">
        <f t="shared" si="3"/>
        <v>4664.1299999999346</v>
      </c>
      <c r="F143" s="131"/>
      <c r="G143" s="131"/>
      <c r="H143" s="131"/>
      <c r="I143" s="136"/>
      <c r="J143" s="137"/>
      <c r="K143" s="136"/>
      <c r="L143" s="136"/>
      <c r="M143" s="138"/>
    </row>
    <row r="144" spans="1:13" s="123" customFormat="1" x14ac:dyDescent="0.2">
      <c r="A144" s="130"/>
      <c r="B144" s="132"/>
      <c r="C144" s="133">
        <v>0</v>
      </c>
      <c r="D144" s="181">
        <v>0</v>
      </c>
      <c r="E144" s="135">
        <f t="shared" si="3"/>
        <v>4664.1299999999346</v>
      </c>
      <c r="F144" s="131"/>
      <c r="G144" s="131"/>
      <c r="H144" s="131"/>
      <c r="I144" s="136"/>
      <c r="J144" s="137"/>
      <c r="K144" s="136"/>
      <c r="L144" s="136"/>
      <c r="M144" s="138"/>
    </row>
    <row r="145" spans="1:13" s="123" customFormat="1" x14ac:dyDescent="0.2">
      <c r="A145" s="130"/>
      <c r="B145" s="132"/>
      <c r="C145" s="133">
        <v>0</v>
      </c>
      <c r="D145" s="181">
        <v>0</v>
      </c>
      <c r="E145" s="135">
        <f t="shared" si="3"/>
        <v>4664.1299999999346</v>
      </c>
      <c r="F145" s="131"/>
      <c r="G145" s="131"/>
      <c r="H145" s="131"/>
      <c r="I145" s="136"/>
      <c r="J145" s="137"/>
      <c r="K145" s="136"/>
      <c r="L145" s="136"/>
      <c r="M145" s="138"/>
    </row>
    <row r="146" spans="1:13" s="124" customFormat="1" x14ac:dyDescent="0.2">
      <c r="A146" s="130"/>
      <c r="B146" s="132"/>
      <c r="C146" s="133">
        <v>0</v>
      </c>
      <c r="D146" s="181">
        <v>0</v>
      </c>
      <c r="E146" s="135">
        <f t="shared" si="3"/>
        <v>4664.1299999999346</v>
      </c>
      <c r="F146" s="131"/>
      <c r="G146" s="131"/>
      <c r="H146" s="150"/>
      <c r="I146" s="136"/>
      <c r="J146" s="137"/>
      <c r="K146" s="136"/>
      <c r="L146" s="136"/>
      <c r="M146" s="138"/>
    </row>
    <row r="147" spans="1:13" s="123" customFormat="1" x14ac:dyDescent="0.2">
      <c r="A147" s="130"/>
      <c r="B147" s="132"/>
      <c r="C147" s="133">
        <v>0</v>
      </c>
      <c r="D147" s="181">
        <v>0</v>
      </c>
      <c r="E147" s="135">
        <f t="shared" si="3"/>
        <v>4664.1299999999346</v>
      </c>
      <c r="F147" s="131"/>
      <c r="G147" s="131"/>
      <c r="H147" s="131"/>
      <c r="I147" s="136"/>
      <c r="J147" s="137"/>
      <c r="K147" s="136"/>
      <c r="L147" s="136"/>
      <c r="M147" s="138"/>
    </row>
    <row r="148" spans="1:13" s="123" customFormat="1" x14ac:dyDescent="0.2">
      <c r="A148" s="130"/>
      <c r="B148" s="132"/>
      <c r="C148" s="133">
        <v>0</v>
      </c>
      <c r="D148" s="181">
        <v>0</v>
      </c>
      <c r="E148" s="135">
        <f t="shared" si="3"/>
        <v>4664.1299999999346</v>
      </c>
      <c r="F148" s="131"/>
      <c r="G148" s="131"/>
      <c r="H148" s="131"/>
      <c r="I148" s="136"/>
      <c r="J148" s="137"/>
      <c r="K148" s="136"/>
      <c r="L148" s="136"/>
      <c r="M148" s="138"/>
    </row>
    <row r="149" spans="1:13" s="123" customFormat="1" x14ac:dyDescent="0.2">
      <c r="A149" s="130"/>
      <c r="B149" s="132"/>
      <c r="C149" s="133">
        <v>0</v>
      </c>
      <c r="D149" s="181">
        <v>0</v>
      </c>
      <c r="E149" s="135">
        <f t="shared" si="3"/>
        <v>4664.1299999999346</v>
      </c>
      <c r="F149" s="131"/>
      <c r="G149" s="131"/>
      <c r="H149" s="131"/>
      <c r="I149" s="136"/>
      <c r="J149" s="137"/>
      <c r="K149" s="136"/>
      <c r="L149" s="136"/>
      <c r="M149" s="138"/>
    </row>
    <row r="150" spans="1:13" s="123" customFormat="1" x14ac:dyDescent="0.2">
      <c r="A150" s="130"/>
      <c r="B150" s="132"/>
      <c r="C150" s="133">
        <v>0</v>
      </c>
      <c r="D150" s="181">
        <v>0</v>
      </c>
      <c r="E150" s="135">
        <f t="shared" si="3"/>
        <v>4664.1299999999346</v>
      </c>
      <c r="F150" s="131"/>
      <c r="G150" s="131"/>
      <c r="H150" s="131"/>
      <c r="I150" s="136"/>
      <c r="J150" s="137"/>
      <c r="K150" s="136"/>
      <c r="L150" s="136"/>
      <c r="M150" s="138"/>
    </row>
    <row r="151" spans="1:13" s="123" customFormat="1" x14ac:dyDescent="0.2">
      <c r="A151" s="130"/>
      <c r="B151" s="132"/>
      <c r="C151" s="133">
        <v>0</v>
      </c>
      <c r="D151" s="181">
        <v>0</v>
      </c>
      <c r="E151" s="135">
        <f t="shared" si="3"/>
        <v>4664.1299999999346</v>
      </c>
      <c r="F151" s="131"/>
      <c r="G151" s="131"/>
      <c r="H151" s="131"/>
      <c r="I151" s="136"/>
      <c r="J151" s="137"/>
      <c r="K151" s="136"/>
      <c r="L151" s="136"/>
      <c r="M151" s="138"/>
    </row>
    <row r="152" spans="1:13" s="123" customFormat="1" x14ac:dyDescent="0.2">
      <c r="A152" s="130"/>
      <c r="B152" s="132"/>
      <c r="C152" s="133">
        <v>0</v>
      </c>
      <c r="D152" s="181">
        <v>0</v>
      </c>
      <c r="E152" s="135">
        <f t="shared" si="3"/>
        <v>4664.1299999999346</v>
      </c>
      <c r="F152" s="131"/>
      <c r="G152" s="131"/>
      <c r="H152" s="131"/>
      <c r="I152" s="136"/>
      <c r="J152" s="137"/>
      <c r="K152" s="136"/>
      <c r="L152" s="136"/>
      <c r="M152" s="138"/>
    </row>
    <row r="153" spans="1:13" s="123" customFormat="1" x14ac:dyDescent="0.2">
      <c r="A153" s="130"/>
      <c r="B153" s="132"/>
      <c r="C153" s="133">
        <v>0</v>
      </c>
      <c r="D153" s="181">
        <v>0</v>
      </c>
      <c r="E153" s="135">
        <f t="shared" si="3"/>
        <v>4664.1299999999346</v>
      </c>
      <c r="F153" s="131"/>
      <c r="G153" s="131"/>
      <c r="H153" s="131"/>
      <c r="I153" s="136"/>
      <c r="J153" s="137"/>
      <c r="K153" s="136"/>
      <c r="L153" s="136"/>
      <c r="M153" s="138"/>
    </row>
    <row r="154" spans="1:13" s="123" customFormat="1" x14ac:dyDescent="0.2">
      <c r="A154" s="130"/>
      <c r="B154" s="132"/>
      <c r="C154" s="133">
        <v>0</v>
      </c>
      <c r="D154" s="181">
        <v>0</v>
      </c>
      <c r="E154" s="135">
        <f t="shared" si="3"/>
        <v>4664.1299999999346</v>
      </c>
      <c r="F154" s="131"/>
      <c r="G154" s="131"/>
      <c r="H154" s="131"/>
      <c r="I154" s="136"/>
      <c r="J154" s="137"/>
      <c r="K154" s="136"/>
      <c r="L154" s="136"/>
      <c r="M154" s="138"/>
    </row>
    <row r="155" spans="1:13" s="123" customFormat="1" x14ac:dyDescent="0.2">
      <c r="A155" s="130"/>
      <c r="B155" s="132"/>
      <c r="C155" s="133">
        <v>0</v>
      </c>
      <c r="D155" s="181">
        <v>0</v>
      </c>
      <c r="E155" s="135">
        <f t="shared" si="3"/>
        <v>4664.1299999999346</v>
      </c>
      <c r="F155" s="131"/>
      <c r="G155" s="131"/>
      <c r="H155" s="131"/>
      <c r="I155" s="136"/>
      <c r="J155" s="137"/>
      <c r="K155" s="136"/>
      <c r="L155" s="136"/>
      <c r="M155" s="138"/>
    </row>
    <row r="156" spans="1:13" s="123" customFormat="1" x14ac:dyDescent="0.2">
      <c r="A156" s="130"/>
      <c r="B156" s="132"/>
      <c r="C156" s="133">
        <v>0</v>
      </c>
      <c r="D156" s="181">
        <v>0</v>
      </c>
      <c r="E156" s="135">
        <f t="shared" si="3"/>
        <v>4664.1299999999346</v>
      </c>
      <c r="F156" s="131"/>
      <c r="G156" s="131"/>
      <c r="H156" s="131"/>
      <c r="I156" s="136"/>
      <c r="J156" s="137"/>
      <c r="K156" s="136"/>
      <c r="L156" s="136"/>
      <c r="M156" s="138"/>
    </row>
    <row r="157" spans="1:13" s="123" customFormat="1" x14ac:dyDescent="0.2">
      <c r="A157" s="130"/>
      <c r="B157" s="132"/>
      <c r="C157" s="133">
        <v>0</v>
      </c>
      <c r="D157" s="181">
        <v>0</v>
      </c>
      <c r="E157" s="135">
        <f t="shared" si="3"/>
        <v>4664.1299999999346</v>
      </c>
      <c r="F157" s="131"/>
      <c r="G157" s="131"/>
      <c r="H157" s="131"/>
      <c r="I157" s="136"/>
      <c r="J157" s="137"/>
      <c r="K157" s="136"/>
      <c r="L157" s="136"/>
      <c r="M157" s="138"/>
    </row>
    <row r="158" spans="1:13" s="123" customFormat="1" x14ac:dyDescent="0.2">
      <c r="A158" s="130"/>
      <c r="B158" s="132"/>
      <c r="C158" s="133">
        <v>0</v>
      </c>
      <c r="D158" s="181">
        <v>0</v>
      </c>
      <c r="E158" s="135">
        <f t="shared" si="3"/>
        <v>4664.1299999999346</v>
      </c>
      <c r="F158" s="131"/>
      <c r="G158" s="131"/>
      <c r="H158" s="131"/>
      <c r="I158" s="136"/>
      <c r="J158" s="137"/>
      <c r="K158" s="136"/>
      <c r="L158" s="136"/>
      <c r="M158" s="138"/>
    </row>
    <row r="159" spans="1:13" s="123" customFormat="1" x14ac:dyDescent="0.2">
      <c r="A159" s="130"/>
      <c r="B159" s="132"/>
      <c r="C159" s="133">
        <v>0</v>
      </c>
      <c r="D159" s="181">
        <v>0</v>
      </c>
      <c r="E159" s="135">
        <f t="shared" si="3"/>
        <v>4664.1299999999346</v>
      </c>
      <c r="F159" s="131"/>
      <c r="G159" s="131"/>
      <c r="H159" s="131"/>
      <c r="I159" s="136"/>
      <c r="J159" s="137"/>
      <c r="K159" s="136"/>
      <c r="L159" s="136"/>
      <c r="M159" s="138"/>
    </row>
    <row r="160" spans="1:13" s="123" customFormat="1" x14ac:dyDescent="0.2">
      <c r="A160" s="130"/>
      <c r="B160" s="132"/>
      <c r="C160" s="133">
        <v>0</v>
      </c>
      <c r="D160" s="181">
        <v>0</v>
      </c>
      <c r="E160" s="135">
        <f t="shared" si="3"/>
        <v>4664.1299999999346</v>
      </c>
      <c r="F160" s="131"/>
      <c r="G160" s="131"/>
      <c r="H160" s="131"/>
      <c r="I160" s="136"/>
      <c r="J160" s="137"/>
      <c r="K160" s="136"/>
      <c r="L160" s="136"/>
      <c r="M160" s="138"/>
    </row>
    <row r="161" spans="1:13" s="123" customFormat="1" x14ac:dyDescent="0.2">
      <c r="A161" s="130"/>
      <c r="B161" s="132"/>
      <c r="C161" s="133">
        <v>0</v>
      </c>
      <c r="D161" s="181">
        <v>0</v>
      </c>
      <c r="E161" s="135">
        <f t="shared" si="3"/>
        <v>4664.1299999999346</v>
      </c>
      <c r="F161" s="131"/>
      <c r="G161" s="131"/>
      <c r="H161" s="131"/>
      <c r="I161" s="136"/>
      <c r="J161" s="137"/>
      <c r="K161" s="136"/>
      <c r="L161" s="136"/>
      <c r="M161" s="138"/>
    </row>
    <row r="162" spans="1:13" s="123" customFormat="1" x14ac:dyDescent="0.2">
      <c r="A162" s="130"/>
      <c r="B162" s="132"/>
      <c r="C162" s="133">
        <v>0</v>
      </c>
      <c r="D162" s="181">
        <v>0</v>
      </c>
      <c r="E162" s="135">
        <f t="shared" si="3"/>
        <v>4664.1299999999346</v>
      </c>
      <c r="F162" s="131"/>
      <c r="G162" s="131"/>
      <c r="H162" s="131"/>
      <c r="I162" s="136"/>
      <c r="J162" s="137"/>
      <c r="K162" s="136"/>
      <c r="L162" s="136"/>
      <c r="M162" s="138"/>
    </row>
    <row r="163" spans="1:13" s="123" customFormat="1" x14ac:dyDescent="0.2">
      <c r="A163" s="130"/>
      <c r="B163" s="132"/>
      <c r="C163" s="133">
        <v>0</v>
      </c>
      <c r="D163" s="181">
        <v>0</v>
      </c>
      <c r="E163" s="135">
        <f t="shared" si="3"/>
        <v>4664.1299999999346</v>
      </c>
      <c r="F163" s="131"/>
      <c r="G163" s="131"/>
      <c r="H163" s="131"/>
      <c r="I163" s="136"/>
      <c r="J163" s="137"/>
      <c r="K163" s="136"/>
      <c r="L163" s="136"/>
      <c r="M163" s="138"/>
    </row>
    <row r="164" spans="1:13" s="123" customFormat="1" x14ac:dyDescent="0.2">
      <c r="A164" s="130"/>
      <c r="B164" s="132"/>
      <c r="C164" s="133">
        <v>0</v>
      </c>
      <c r="D164" s="181">
        <v>0</v>
      </c>
      <c r="E164" s="135">
        <f t="shared" si="3"/>
        <v>4664.1299999999346</v>
      </c>
      <c r="F164" s="131"/>
      <c r="G164" s="131"/>
      <c r="H164" s="131"/>
      <c r="I164" s="136"/>
      <c r="J164" s="137"/>
      <c r="K164" s="136"/>
      <c r="L164" s="136"/>
      <c r="M164" s="138"/>
    </row>
    <row r="165" spans="1:13" s="123" customFormat="1" x14ac:dyDescent="0.2">
      <c r="A165" s="130"/>
      <c r="B165" s="132"/>
      <c r="C165" s="133">
        <v>0</v>
      </c>
      <c r="D165" s="181">
        <v>0</v>
      </c>
      <c r="E165" s="135">
        <f t="shared" si="3"/>
        <v>4664.1299999999346</v>
      </c>
      <c r="F165" s="131"/>
      <c r="G165" s="131"/>
      <c r="H165" s="131"/>
      <c r="I165" s="136"/>
      <c r="J165" s="137"/>
      <c r="K165" s="136"/>
      <c r="L165" s="136"/>
      <c r="M165" s="138"/>
    </row>
    <row r="166" spans="1:13" s="123" customFormat="1" x14ac:dyDescent="0.2">
      <c r="A166" s="130"/>
      <c r="B166" s="132"/>
      <c r="C166" s="133">
        <v>0</v>
      </c>
      <c r="D166" s="181">
        <v>0</v>
      </c>
      <c r="E166" s="135">
        <f t="shared" si="3"/>
        <v>4664.1299999999346</v>
      </c>
      <c r="F166" s="131"/>
      <c r="G166" s="131"/>
      <c r="H166" s="132"/>
      <c r="I166" s="136"/>
      <c r="J166" s="137"/>
      <c r="K166" s="136"/>
      <c r="L166" s="136"/>
      <c r="M166" s="138"/>
    </row>
    <row r="167" spans="1:13" s="123" customFormat="1" x14ac:dyDescent="0.2">
      <c r="A167" s="130"/>
      <c r="B167" s="132"/>
      <c r="C167" s="133">
        <v>0</v>
      </c>
      <c r="D167" s="181">
        <v>0</v>
      </c>
      <c r="E167" s="135">
        <f t="shared" si="3"/>
        <v>4664.1299999999346</v>
      </c>
      <c r="F167" s="131"/>
      <c r="G167" s="131"/>
      <c r="H167" s="141"/>
      <c r="I167" s="136"/>
      <c r="J167" s="137"/>
      <c r="K167" s="136"/>
      <c r="L167" s="136"/>
      <c r="M167" s="138"/>
    </row>
    <row r="168" spans="1:13" s="123" customFormat="1" x14ac:dyDescent="0.2">
      <c r="A168" s="130"/>
      <c r="B168" s="132"/>
      <c r="C168" s="133">
        <v>0</v>
      </c>
      <c r="D168" s="181">
        <v>0</v>
      </c>
      <c r="E168" s="135">
        <f t="shared" si="3"/>
        <v>4664.1299999999346</v>
      </c>
      <c r="F168" s="131"/>
      <c r="G168" s="131"/>
      <c r="H168" s="141"/>
      <c r="I168" s="136"/>
      <c r="J168" s="137"/>
      <c r="K168" s="136"/>
      <c r="L168" s="136"/>
      <c r="M168" s="138"/>
    </row>
    <row r="169" spans="1:13" s="123" customFormat="1" x14ac:dyDescent="0.2">
      <c r="A169" s="130"/>
      <c r="B169" s="132"/>
      <c r="C169" s="133">
        <v>0</v>
      </c>
      <c r="D169" s="181">
        <v>0</v>
      </c>
      <c r="E169" s="135">
        <f t="shared" si="3"/>
        <v>4664.1299999999346</v>
      </c>
      <c r="F169" s="131"/>
      <c r="G169" s="131"/>
      <c r="H169" s="131"/>
      <c r="I169" s="136"/>
      <c r="J169" s="137"/>
      <c r="K169" s="136"/>
      <c r="L169" s="136"/>
      <c r="M169" s="138"/>
    </row>
    <row r="170" spans="1:13" s="123" customFormat="1" x14ac:dyDescent="0.2">
      <c r="A170" s="130"/>
      <c r="B170" s="132"/>
      <c r="C170" s="133">
        <v>0</v>
      </c>
      <c r="D170" s="181">
        <v>0</v>
      </c>
      <c r="E170" s="135">
        <f t="shared" si="3"/>
        <v>4664.1299999999346</v>
      </c>
      <c r="F170" s="131"/>
      <c r="G170" s="131"/>
      <c r="H170" s="131"/>
      <c r="I170" s="136"/>
      <c r="J170" s="137"/>
      <c r="K170" s="136"/>
      <c r="L170" s="136"/>
      <c r="M170" s="138"/>
    </row>
    <row r="171" spans="1:13" s="123" customFormat="1" x14ac:dyDescent="0.2">
      <c r="A171" s="130"/>
      <c r="B171" s="132"/>
      <c r="C171" s="133">
        <v>0</v>
      </c>
      <c r="D171" s="181">
        <v>0</v>
      </c>
      <c r="E171" s="135">
        <f t="shared" si="3"/>
        <v>4664.1299999999346</v>
      </c>
      <c r="F171" s="131"/>
      <c r="G171" s="131"/>
      <c r="H171" s="141"/>
      <c r="I171" s="136"/>
      <c r="J171" s="137"/>
      <c r="K171" s="136"/>
      <c r="L171" s="136"/>
      <c r="M171" s="138"/>
    </row>
    <row r="172" spans="1:13" s="123" customFormat="1" x14ac:dyDescent="0.2">
      <c r="A172" s="130"/>
      <c r="B172" s="132"/>
      <c r="C172" s="133">
        <v>0</v>
      </c>
      <c r="D172" s="181">
        <v>0</v>
      </c>
      <c r="E172" s="135">
        <f t="shared" si="3"/>
        <v>4664.1299999999346</v>
      </c>
      <c r="F172" s="131"/>
      <c r="G172" s="131"/>
      <c r="H172" s="141"/>
      <c r="I172" s="136"/>
      <c r="J172" s="137"/>
      <c r="K172" s="136"/>
      <c r="L172" s="136"/>
      <c r="M172" s="138"/>
    </row>
    <row r="173" spans="1:13" s="123" customFormat="1" x14ac:dyDescent="0.2">
      <c r="A173" s="130"/>
      <c r="B173" s="132"/>
      <c r="C173" s="133">
        <v>0</v>
      </c>
      <c r="D173" s="181">
        <v>0</v>
      </c>
      <c r="E173" s="135">
        <f t="shared" si="3"/>
        <v>4664.1299999999346</v>
      </c>
      <c r="F173" s="131"/>
      <c r="G173" s="131"/>
      <c r="H173" s="141"/>
      <c r="I173" s="136"/>
      <c r="J173" s="137"/>
      <c r="K173" s="136"/>
      <c r="L173" s="136"/>
      <c r="M173" s="138"/>
    </row>
    <row r="174" spans="1:13" s="123" customFormat="1" x14ac:dyDescent="0.2">
      <c r="A174" s="130"/>
      <c r="B174" s="132"/>
      <c r="C174" s="133">
        <v>0</v>
      </c>
      <c r="D174" s="181">
        <v>0</v>
      </c>
      <c r="E174" s="135">
        <f t="shared" si="3"/>
        <v>4664.1299999999346</v>
      </c>
      <c r="F174" s="131"/>
      <c r="G174" s="131"/>
      <c r="H174" s="141"/>
      <c r="I174" s="136"/>
      <c r="J174" s="137"/>
      <c r="K174" s="136"/>
      <c r="L174" s="136"/>
      <c r="M174" s="138"/>
    </row>
    <row r="175" spans="1:13" s="123" customFormat="1" x14ac:dyDescent="0.2">
      <c r="A175" s="130"/>
      <c r="B175" s="132"/>
      <c r="C175" s="133">
        <v>0</v>
      </c>
      <c r="D175" s="181">
        <v>0</v>
      </c>
      <c r="E175" s="135">
        <f t="shared" si="3"/>
        <v>4664.1299999999346</v>
      </c>
      <c r="F175" s="131"/>
      <c r="G175" s="131"/>
      <c r="H175" s="141"/>
      <c r="I175" s="136"/>
      <c r="J175" s="137"/>
      <c r="K175" s="136"/>
      <c r="L175" s="136"/>
      <c r="M175" s="138"/>
    </row>
    <row r="176" spans="1:13" s="123" customFormat="1" x14ac:dyDescent="0.2">
      <c r="A176" s="130"/>
      <c r="B176" s="132"/>
      <c r="C176" s="133">
        <v>0</v>
      </c>
      <c r="D176" s="181">
        <v>0</v>
      </c>
      <c r="E176" s="135">
        <f t="shared" si="3"/>
        <v>4664.1299999999346</v>
      </c>
      <c r="F176" s="131"/>
      <c r="G176" s="131"/>
      <c r="H176" s="141"/>
      <c r="I176" s="136"/>
      <c r="J176" s="137"/>
      <c r="K176" s="136"/>
      <c r="L176" s="136"/>
      <c r="M176" s="138"/>
    </row>
    <row r="177" spans="1:13" s="123" customFormat="1" x14ac:dyDescent="0.2">
      <c r="A177" s="130"/>
      <c r="B177" s="132"/>
      <c r="C177" s="133">
        <v>0</v>
      </c>
      <c r="D177" s="181">
        <v>0</v>
      </c>
      <c r="E177" s="135">
        <f t="shared" si="3"/>
        <v>4664.1299999999346</v>
      </c>
      <c r="F177" s="131"/>
      <c r="G177" s="131"/>
      <c r="H177" s="141"/>
      <c r="I177" s="136"/>
      <c r="J177" s="137"/>
      <c r="K177" s="136"/>
      <c r="L177" s="136"/>
      <c r="M177" s="138"/>
    </row>
    <row r="178" spans="1:13" s="123" customFormat="1" x14ac:dyDescent="0.2">
      <c r="A178" s="130"/>
      <c r="B178" s="132"/>
      <c r="C178" s="133">
        <v>0</v>
      </c>
      <c r="D178" s="181">
        <v>0</v>
      </c>
      <c r="E178" s="135">
        <f t="shared" si="3"/>
        <v>4664.1299999999346</v>
      </c>
      <c r="F178" s="131"/>
      <c r="G178" s="131"/>
      <c r="H178" s="141"/>
      <c r="I178" s="136"/>
      <c r="J178" s="137"/>
      <c r="K178" s="136"/>
      <c r="L178" s="136"/>
      <c r="M178" s="138"/>
    </row>
    <row r="179" spans="1:13" s="123" customFormat="1" x14ac:dyDescent="0.2">
      <c r="A179" s="130"/>
      <c r="B179" s="132"/>
      <c r="C179" s="133">
        <v>0</v>
      </c>
      <c r="D179" s="181">
        <v>0</v>
      </c>
      <c r="E179" s="135">
        <f t="shared" si="3"/>
        <v>4664.1299999999346</v>
      </c>
      <c r="F179" s="131"/>
      <c r="G179" s="131"/>
      <c r="H179" s="141"/>
      <c r="I179" s="136"/>
      <c r="J179" s="137"/>
      <c r="K179" s="136"/>
      <c r="L179" s="136"/>
      <c r="M179" s="138"/>
    </row>
    <row r="180" spans="1:13" s="123" customFormat="1" x14ac:dyDescent="0.2">
      <c r="A180" s="130"/>
      <c r="B180" s="132"/>
      <c r="C180" s="133">
        <v>0</v>
      </c>
      <c r="D180" s="181">
        <v>0</v>
      </c>
      <c r="E180" s="135">
        <f t="shared" si="3"/>
        <v>4664.1299999999346</v>
      </c>
      <c r="F180" s="131"/>
      <c r="G180" s="131"/>
      <c r="H180" s="141"/>
      <c r="I180" s="136"/>
      <c r="J180" s="137"/>
      <c r="K180" s="136"/>
      <c r="L180" s="136"/>
      <c r="M180" s="138"/>
    </row>
    <row r="181" spans="1:13" s="123" customFormat="1" x14ac:dyDescent="0.2">
      <c r="A181" s="130"/>
      <c r="B181" s="132"/>
      <c r="C181" s="133">
        <v>0</v>
      </c>
      <c r="D181" s="181">
        <v>0</v>
      </c>
      <c r="E181" s="135">
        <f t="shared" si="3"/>
        <v>4664.1299999999346</v>
      </c>
      <c r="F181" s="131"/>
      <c r="G181" s="131"/>
      <c r="H181" s="141"/>
      <c r="I181" s="136"/>
      <c r="J181" s="137"/>
      <c r="K181" s="136"/>
      <c r="L181" s="136"/>
      <c r="M181" s="138"/>
    </row>
    <row r="182" spans="1:13" s="123" customFormat="1" x14ac:dyDescent="0.2">
      <c r="A182" s="130"/>
      <c r="B182" s="132"/>
      <c r="C182" s="133">
        <v>0</v>
      </c>
      <c r="D182" s="181">
        <v>0</v>
      </c>
      <c r="E182" s="135">
        <f t="shared" si="3"/>
        <v>4664.1299999999346</v>
      </c>
      <c r="F182" s="131"/>
      <c r="G182" s="131"/>
      <c r="H182" s="141"/>
      <c r="I182" s="136"/>
      <c r="J182" s="137"/>
      <c r="K182" s="136"/>
      <c r="L182" s="136"/>
      <c r="M182" s="138"/>
    </row>
    <row r="183" spans="1:13" s="123" customFormat="1" x14ac:dyDescent="0.2">
      <c r="A183" s="130"/>
      <c r="B183" s="132"/>
      <c r="C183" s="133">
        <v>0</v>
      </c>
      <c r="D183" s="181">
        <v>0</v>
      </c>
      <c r="E183" s="135">
        <f t="shared" si="3"/>
        <v>4664.1299999999346</v>
      </c>
      <c r="F183" s="131"/>
      <c r="G183" s="131"/>
      <c r="H183" s="141"/>
      <c r="I183" s="136"/>
      <c r="J183" s="137"/>
      <c r="K183" s="136"/>
      <c r="L183" s="136"/>
      <c r="M183" s="138"/>
    </row>
    <row r="184" spans="1:13" s="123" customFormat="1" x14ac:dyDescent="0.2">
      <c r="A184" s="130"/>
      <c r="B184" s="132"/>
      <c r="C184" s="133">
        <v>0</v>
      </c>
      <c r="D184" s="181">
        <v>0</v>
      </c>
      <c r="E184" s="135">
        <f t="shared" si="3"/>
        <v>4664.1299999999346</v>
      </c>
      <c r="F184" s="131"/>
      <c r="G184" s="131"/>
      <c r="H184" s="141"/>
      <c r="I184" s="136"/>
      <c r="J184" s="137"/>
      <c r="K184" s="136"/>
      <c r="L184" s="136"/>
      <c r="M184" s="138"/>
    </row>
    <row r="185" spans="1:13" s="123" customFormat="1" x14ac:dyDescent="0.2">
      <c r="A185" s="130"/>
      <c r="B185" s="132"/>
      <c r="C185" s="133">
        <v>0</v>
      </c>
      <c r="D185" s="181">
        <v>0</v>
      </c>
      <c r="E185" s="135">
        <f t="shared" si="3"/>
        <v>4664.1299999999346</v>
      </c>
      <c r="F185" s="131"/>
      <c r="G185" s="131"/>
      <c r="H185" s="141"/>
      <c r="I185" s="136"/>
      <c r="J185" s="137"/>
      <c r="K185" s="136"/>
      <c r="L185" s="136"/>
      <c r="M185" s="138"/>
    </row>
    <row r="186" spans="1:13" s="123" customFormat="1" x14ac:dyDescent="0.2">
      <c r="A186" s="130"/>
      <c r="B186" s="132"/>
      <c r="C186" s="133">
        <v>0</v>
      </c>
      <c r="D186" s="181">
        <v>0</v>
      </c>
      <c r="E186" s="135">
        <f t="shared" si="3"/>
        <v>4664.1299999999346</v>
      </c>
      <c r="F186" s="131"/>
      <c r="G186" s="131"/>
      <c r="H186" s="141"/>
      <c r="I186" s="136"/>
      <c r="J186" s="137"/>
      <c r="K186" s="136"/>
      <c r="L186" s="136"/>
      <c r="M186" s="138"/>
    </row>
    <row r="187" spans="1:13" s="123" customFormat="1" x14ac:dyDescent="0.2">
      <c r="A187" s="130"/>
      <c r="B187" s="132"/>
      <c r="C187" s="133">
        <v>0</v>
      </c>
      <c r="D187" s="181">
        <v>0</v>
      </c>
      <c r="E187" s="135">
        <f t="shared" si="3"/>
        <v>4664.1299999999346</v>
      </c>
      <c r="F187" s="131"/>
      <c r="G187" s="131"/>
      <c r="H187" s="141"/>
      <c r="I187" s="136"/>
      <c r="J187" s="137"/>
      <c r="K187" s="136"/>
      <c r="L187" s="136"/>
      <c r="M187" s="138"/>
    </row>
    <row r="188" spans="1:13" s="123" customFormat="1" x14ac:dyDescent="0.2">
      <c r="A188" s="130"/>
      <c r="B188" s="132"/>
      <c r="C188" s="133">
        <v>0</v>
      </c>
      <c r="D188" s="181">
        <v>0</v>
      </c>
      <c r="E188" s="135">
        <f t="shared" si="3"/>
        <v>4664.1299999999346</v>
      </c>
      <c r="F188" s="131"/>
      <c r="G188" s="131"/>
      <c r="H188" s="141"/>
      <c r="I188" s="136"/>
      <c r="J188" s="137"/>
      <c r="K188" s="136"/>
      <c r="L188" s="136"/>
      <c r="M188" s="138"/>
    </row>
    <row r="189" spans="1:13" s="123" customFormat="1" x14ac:dyDescent="0.2">
      <c r="A189" s="130"/>
      <c r="B189" s="132"/>
      <c r="C189" s="133">
        <v>0</v>
      </c>
      <c r="D189" s="181">
        <v>0</v>
      </c>
      <c r="E189" s="135">
        <f t="shared" si="3"/>
        <v>4664.1299999999346</v>
      </c>
      <c r="F189" s="131"/>
      <c r="G189" s="131"/>
      <c r="H189" s="141"/>
      <c r="I189" s="136"/>
      <c r="J189" s="137"/>
      <c r="K189" s="136"/>
      <c r="L189" s="136"/>
      <c r="M189" s="138"/>
    </row>
    <row r="190" spans="1:13" s="123" customFormat="1" x14ac:dyDescent="0.2">
      <c r="A190" s="130"/>
      <c r="B190" s="132"/>
      <c r="C190" s="133">
        <v>0</v>
      </c>
      <c r="D190" s="181">
        <v>0</v>
      </c>
      <c r="E190" s="135">
        <f t="shared" si="3"/>
        <v>4664.1299999999346</v>
      </c>
      <c r="F190" s="131"/>
      <c r="G190" s="131"/>
      <c r="H190" s="141"/>
      <c r="I190" s="136"/>
      <c r="J190" s="137"/>
      <c r="K190" s="136"/>
      <c r="L190" s="136"/>
      <c r="M190" s="138"/>
    </row>
    <row r="191" spans="1:13" s="123" customFormat="1" x14ac:dyDescent="0.2">
      <c r="A191" s="130"/>
      <c r="B191" s="132"/>
      <c r="C191" s="133">
        <v>0</v>
      </c>
      <c r="D191" s="181">
        <v>0</v>
      </c>
      <c r="E191" s="135">
        <f t="shared" si="3"/>
        <v>4664.1299999999346</v>
      </c>
      <c r="F191" s="131"/>
      <c r="G191" s="131"/>
      <c r="H191" s="141"/>
      <c r="I191" s="136"/>
      <c r="J191" s="137"/>
      <c r="K191" s="136"/>
      <c r="L191" s="136"/>
      <c r="M191" s="138"/>
    </row>
    <row r="192" spans="1:13" x14ac:dyDescent="0.2">
      <c r="A192" s="130"/>
      <c r="B192" s="132"/>
      <c r="C192" s="133">
        <v>0</v>
      </c>
      <c r="D192" s="181">
        <v>0</v>
      </c>
      <c r="E192" s="135">
        <f t="shared" si="3"/>
        <v>4664.1299999999346</v>
      </c>
      <c r="F192" s="131"/>
      <c r="G192" s="131"/>
      <c r="H192" s="141"/>
      <c r="I192" s="136"/>
      <c r="J192" s="137"/>
      <c r="K192" s="136"/>
      <c r="L192" s="136"/>
      <c r="M192" s="138"/>
    </row>
    <row r="193" spans="1:13" x14ac:dyDescent="0.2">
      <c r="A193" s="130"/>
      <c r="B193" s="132"/>
      <c r="C193" s="133">
        <v>0</v>
      </c>
      <c r="D193" s="181">
        <v>0</v>
      </c>
      <c r="E193" s="135">
        <f t="shared" si="3"/>
        <v>4664.1299999999346</v>
      </c>
      <c r="F193" s="131"/>
      <c r="G193" s="131"/>
      <c r="H193" s="141"/>
      <c r="I193" s="136"/>
      <c r="J193" s="137"/>
      <c r="K193" s="136"/>
      <c r="L193" s="136"/>
      <c r="M193" s="138"/>
    </row>
    <row r="194" spans="1:13" x14ac:dyDescent="0.2">
      <c r="A194" s="130"/>
      <c r="B194" s="132"/>
      <c r="C194" s="133">
        <v>0</v>
      </c>
      <c r="D194" s="181">
        <v>0</v>
      </c>
      <c r="E194" s="135">
        <f t="shared" si="3"/>
        <v>4664.1299999999346</v>
      </c>
      <c r="F194" s="131"/>
      <c r="G194" s="131"/>
      <c r="H194" s="141"/>
      <c r="I194" s="136"/>
      <c r="J194" s="137"/>
      <c r="K194" s="136"/>
      <c r="L194" s="136"/>
      <c r="M194" s="138"/>
    </row>
    <row r="195" spans="1:13" x14ac:dyDescent="0.2">
      <c r="A195" s="130"/>
      <c r="B195" s="132"/>
      <c r="C195" s="133">
        <v>0</v>
      </c>
      <c r="D195" s="181">
        <v>0</v>
      </c>
      <c r="E195" s="135">
        <f t="shared" si="3"/>
        <v>4664.1299999999346</v>
      </c>
      <c r="F195" s="131"/>
      <c r="G195" s="131"/>
      <c r="H195" s="141"/>
      <c r="I195" s="136"/>
      <c r="J195" s="137"/>
      <c r="K195" s="136"/>
      <c r="L195" s="136"/>
      <c r="M195" s="138"/>
    </row>
    <row r="196" spans="1:13" x14ac:dyDescent="0.2">
      <c r="A196" s="130"/>
      <c r="B196" s="132"/>
      <c r="C196" s="133">
        <v>0</v>
      </c>
      <c r="D196" s="181">
        <v>0</v>
      </c>
      <c r="E196" s="135">
        <f t="shared" si="3"/>
        <v>4664.1299999999346</v>
      </c>
      <c r="F196" s="131"/>
      <c r="G196" s="131"/>
      <c r="H196" s="141"/>
      <c r="I196" s="136"/>
      <c r="J196" s="137"/>
      <c r="K196" s="136"/>
      <c r="L196" s="136"/>
      <c r="M196" s="138"/>
    </row>
    <row r="197" spans="1:13" x14ac:dyDescent="0.2">
      <c r="A197" s="130"/>
      <c r="B197" s="132"/>
      <c r="C197" s="133">
        <v>0</v>
      </c>
      <c r="D197" s="181">
        <v>0</v>
      </c>
      <c r="E197" s="135">
        <f t="shared" si="3"/>
        <v>4664.1299999999346</v>
      </c>
      <c r="F197" s="131"/>
      <c r="G197" s="131"/>
      <c r="H197" s="141"/>
      <c r="I197" s="136"/>
      <c r="J197" s="137"/>
      <c r="K197" s="136"/>
      <c r="L197" s="136"/>
      <c r="M197" s="138"/>
    </row>
    <row r="198" spans="1:13" x14ac:dyDescent="0.2">
      <c r="A198" s="130"/>
      <c r="B198" s="132"/>
      <c r="C198" s="133">
        <v>0</v>
      </c>
      <c r="D198" s="181">
        <v>0</v>
      </c>
      <c r="E198" s="135">
        <f t="shared" si="3"/>
        <v>4664.1299999999346</v>
      </c>
      <c r="F198" s="131"/>
      <c r="G198" s="131"/>
      <c r="H198" s="141"/>
      <c r="I198" s="136"/>
      <c r="J198" s="137"/>
      <c r="K198" s="136"/>
      <c r="L198" s="136"/>
      <c r="M198" s="138"/>
    </row>
    <row r="199" spans="1:13" x14ac:dyDescent="0.2">
      <c r="A199" s="130"/>
      <c r="B199" s="132"/>
      <c r="C199" s="133">
        <v>0</v>
      </c>
      <c r="D199" s="181">
        <v>0</v>
      </c>
      <c r="E199" s="135">
        <f t="shared" si="3"/>
        <v>4664.1299999999346</v>
      </c>
      <c r="F199" s="131"/>
      <c r="G199" s="131"/>
      <c r="H199" s="141"/>
      <c r="I199" s="136"/>
      <c r="J199" s="137"/>
      <c r="K199" s="136"/>
      <c r="L199" s="136"/>
      <c r="M199" s="138"/>
    </row>
    <row r="200" spans="1:13" x14ac:dyDescent="0.2">
      <c r="A200" s="130"/>
      <c r="B200" s="132"/>
      <c r="C200" s="133">
        <v>0</v>
      </c>
      <c r="D200" s="181">
        <v>0</v>
      </c>
      <c r="E200" s="135">
        <f t="shared" ref="E200:E239" si="4">D200-C200+E199</f>
        <v>4664.1299999999346</v>
      </c>
      <c r="F200" s="131"/>
      <c r="G200" s="131"/>
      <c r="H200" s="141"/>
      <c r="I200" s="136"/>
      <c r="J200" s="137"/>
      <c r="K200" s="136"/>
      <c r="L200" s="136"/>
      <c r="M200" s="138"/>
    </row>
    <row r="201" spans="1:13" x14ac:dyDescent="0.2">
      <c r="A201" s="130"/>
      <c r="B201" s="132"/>
      <c r="C201" s="133">
        <v>0</v>
      </c>
      <c r="D201" s="181">
        <v>0</v>
      </c>
      <c r="E201" s="135">
        <f t="shared" si="4"/>
        <v>4664.1299999999346</v>
      </c>
      <c r="F201" s="131"/>
      <c r="G201" s="131"/>
      <c r="H201" s="132"/>
      <c r="I201" s="136"/>
      <c r="J201" s="137"/>
      <c r="K201" s="136"/>
      <c r="L201" s="136"/>
      <c r="M201" s="138"/>
    </row>
    <row r="202" spans="1:13" x14ac:dyDescent="0.2">
      <c r="A202" s="130"/>
      <c r="B202" s="132"/>
      <c r="C202" s="133">
        <v>0</v>
      </c>
      <c r="D202" s="181">
        <v>0</v>
      </c>
      <c r="E202" s="135">
        <f t="shared" si="4"/>
        <v>4664.1299999999346</v>
      </c>
      <c r="F202" s="131"/>
      <c r="G202" s="131"/>
      <c r="H202" s="132"/>
      <c r="I202" s="136"/>
      <c r="J202" s="137"/>
      <c r="K202" s="136"/>
      <c r="L202" s="136"/>
      <c r="M202" s="138"/>
    </row>
    <row r="203" spans="1:13" x14ac:dyDescent="0.2">
      <c r="A203" s="130">
        <v>0</v>
      </c>
      <c r="B203" s="132"/>
      <c r="C203" s="133">
        <v>0</v>
      </c>
      <c r="D203" s="134">
        <v>0</v>
      </c>
      <c r="E203" s="135">
        <f t="shared" si="4"/>
        <v>4664.1299999999346</v>
      </c>
      <c r="F203" s="131"/>
      <c r="G203" s="131"/>
      <c r="H203" s="132"/>
      <c r="I203" s="136"/>
      <c r="J203" s="137"/>
      <c r="K203" s="136"/>
      <c r="L203" s="136"/>
      <c r="M203" s="138"/>
    </row>
    <row r="204" spans="1:13" x14ac:dyDescent="0.2">
      <c r="A204" s="130">
        <v>0</v>
      </c>
      <c r="B204" s="132"/>
      <c r="C204" s="133">
        <v>0</v>
      </c>
      <c r="D204" s="134">
        <v>0</v>
      </c>
      <c r="E204" s="135">
        <f t="shared" si="4"/>
        <v>4664.1299999999346</v>
      </c>
      <c r="F204" s="131"/>
      <c r="G204" s="131"/>
      <c r="H204" s="132"/>
      <c r="I204" s="136"/>
      <c r="J204" s="137"/>
      <c r="K204" s="136"/>
      <c r="L204" s="136"/>
      <c r="M204" s="138"/>
    </row>
    <row r="205" spans="1:13" x14ac:dyDescent="0.2">
      <c r="A205" s="130">
        <v>0</v>
      </c>
      <c r="B205" s="132"/>
      <c r="C205" s="133">
        <v>0</v>
      </c>
      <c r="D205" s="134">
        <v>0</v>
      </c>
      <c r="E205" s="135">
        <f t="shared" si="4"/>
        <v>4664.1299999999346</v>
      </c>
      <c r="F205" s="131"/>
      <c r="G205" s="131"/>
      <c r="H205" s="132"/>
      <c r="I205" s="136"/>
      <c r="J205" s="137"/>
      <c r="K205" s="136"/>
      <c r="L205" s="136"/>
      <c r="M205" s="138"/>
    </row>
    <row r="206" spans="1:13" x14ac:dyDescent="0.2">
      <c r="A206" s="130">
        <v>0</v>
      </c>
      <c r="B206" s="132"/>
      <c r="C206" s="133">
        <v>0</v>
      </c>
      <c r="D206" s="134">
        <v>0</v>
      </c>
      <c r="E206" s="135">
        <f t="shared" si="4"/>
        <v>4664.1299999999346</v>
      </c>
      <c r="F206" s="131"/>
      <c r="G206" s="131"/>
      <c r="H206" s="132"/>
      <c r="I206" s="136"/>
      <c r="J206" s="137"/>
      <c r="K206" s="136"/>
      <c r="L206" s="136"/>
      <c r="M206" s="138"/>
    </row>
    <row r="207" spans="1:13" x14ac:dyDescent="0.2">
      <c r="A207" s="130">
        <v>0</v>
      </c>
      <c r="B207" s="132"/>
      <c r="C207" s="133">
        <v>0</v>
      </c>
      <c r="D207" s="134">
        <v>0</v>
      </c>
      <c r="E207" s="135">
        <f t="shared" si="4"/>
        <v>4664.1299999999346</v>
      </c>
      <c r="F207" s="131"/>
      <c r="G207" s="131"/>
      <c r="H207" s="132"/>
      <c r="I207" s="136"/>
      <c r="J207" s="137"/>
      <c r="K207" s="136"/>
      <c r="L207" s="136"/>
      <c r="M207" s="138"/>
    </row>
    <row r="208" spans="1:13" x14ac:dyDescent="0.2">
      <c r="A208" s="130">
        <v>0</v>
      </c>
      <c r="B208" s="132"/>
      <c r="C208" s="133">
        <v>0</v>
      </c>
      <c r="D208" s="134">
        <v>0</v>
      </c>
      <c r="E208" s="135">
        <f t="shared" si="4"/>
        <v>4664.1299999999346</v>
      </c>
      <c r="F208" s="131"/>
      <c r="G208" s="131"/>
      <c r="H208" s="132"/>
      <c r="I208" s="136"/>
      <c r="J208" s="137"/>
      <c r="K208" s="136"/>
      <c r="L208" s="136"/>
      <c r="M208" s="138"/>
    </row>
    <row r="209" spans="1:13" x14ac:dyDescent="0.2">
      <c r="A209" s="130">
        <v>0</v>
      </c>
      <c r="B209" s="132"/>
      <c r="C209" s="133">
        <v>0</v>
      </c>
      <c r="D209" s="134">
        <v>0</v>
      </c>
      <c r="E209" s="135">
        <f t="shared" si="4"/>
        <v>4664.1299999999346</v>
      </c>
      <c r="F209" s="131"/>
      <c r="G209" s="131"/>
      <c r="H209" s="132"/>
      <c r="I209" s="136"/>
      <c r="J209" s="137"/>
      <c r="K209" s="136"/>
      <c r="L209" s="136"/>
      <c r="M209" s="138"/>
    </row>
    <row r="210" spans="1:13" x14ac:dyDescent="0.2">
      <c r="A210" s="130">
        <v>0</v>
      </c>
      <c r="B210" s="132"/>
      <c r="C210" s="133">
        <v>0</v>
      </c>
      <c r="D210" s="134">
        <v>0</v>
      </c>
      <c r="E210" s="135">
        <f t="shared" si="4"/>
        <v>4664.1299999999346</v>
      </c>
      <c r="F210" s="131"/>
      <c r="G210" s="131"/>
      <c r="H210" s="132"/>
      <c r="I210" s="136"/>
      <c r="J210" s="137"/>
      <c r="K210" s="136"/>
      <c r="L210" s="136"/>
      <c r="M210" s="138"/>
    </row>
    <row r="211" spans="1:13" x14ac:dyDescent="0.2">
      <c r="A211" s="130">
        <v>0</v>
      </c>
      <c r="B211" s="132"/>
      <c r="C211" s="133">
        <v>0</v>
      </c>
      <c r="D211" s="134">
        <v>0</v>
      </c>
      <c r="E211" s="135">
        <f t="shared" si="4"/>
        <v>4664.1299999999346</v>
      </c>
      <c r="F211" s="131"/>
      <c r="G211" s="131"/>
      <c r="H211" s="132"/>
      <c r="I211" s="136"/>
      <c r="J211" s="137"/>
      <c r="K211" s="136"/>
      <c r="L211" s="136"/>
      <c r="M211" s="138"/>
    </row>
    <row r="212" spans="1:13" x14ac:dyDescent="0.2">
      <c r="A212" s="130">
        <v>0</v>
      </c>
      <c r="B212" s="132"/>
      <c r="C212" s="133">
        <v>0</v>
      </c>
      <c r="D212" s="134">
        <v>0</v>
      </c>
      <c r="E212" s="135">
        <f t="shared" si="4"/>
        <v>4664.1299999999346</v>
      </c>
      <c r="F212" s="131"/>
      <c r="G212" s="131"/>
      <c r="H212" s="132"/>
      <c r="I212" s="136"/>
      <c r="J212" s="137"/>
      <c r="K212" s="136"/>
      <c r="L212" s="136"/>
      <c r="M212" s="138"/>
    </row>
    <row r="213" spans="1:13" x14ac:dyDescent="0.2">
      <c r="A213" s="130">
        <v>0</v>
      </c>
      <c r="B213" s="132"/>
      <c r="C213" s="133">
        <v>0</v>
      </c>
      <c r="D213" s="134">
        <v>0</v>
      </c>
      <c r="E213" s="135">
        <f t="shared" si="4"/>
        <v>4664.1299999999346</v>
      </c>
      <c r="F213" s="131"/>
      <c r="G213" s="131"/>
      <c r="H213" s="132"/>
      <c r="I213" s="136"/>
      <c r="J213" s="137"/>
      <c r="K213" s="136"/>
      <c r="L213" s="136"/>
      <c r="M213" s="138"/>
    </row>
    <row r="214" spans="1:13" x14ac:dyDescent="0.2">
      <c r="A214" s="130">
        <v>0</v>
      </c>
      <c r="B214" s="132"/>
      <c r="C214" s="133">
        <v>0</v>
      </c>
      <c r="D214" s="134">
        <v>0</v>
      </c>
      <c r="E214" s="135">
        <f t="shared" si="4"/>
        <v>4664.1299999999346</v>
      </c>
      <c r="F214" s="131"/>
      <c r="G214" s="131"/>
      <c r="H214" s="132"/>
      <c r="I214" s="136"/>
      <c r="J214" s="137"/>
      <c r="K214" s="136"/>
      <c r="L214" s="136"/>
      <c r="M214" s="138"/>
    </row>
    <row r="215" spans="1:13" x14ac:dyDescent="0.2">
      <c r="A215" s="130">
        <v>0</v>
      </c>
      <c r="B215" s="132"/>
      <c r="C215" s="133">
        <v>0</v>
      </c>
      <c r="D215" s="134">
        <v>0</v>
      </c>
      <c r="E215" s="135">
        <f t="shared" si="4"/>
        <v>4664.1299999999346</v>
      </c>
      <c r="F215" s="131"/>
      <c r="G215" s="131"/>
      <c r="H215" s="132"/>
      <c r="I215" s="136"/>
      <c r="J215" s="137"/>
      <c r="K215" s="136"/>
      <c r="L215" s="136"/>
      <c r="M215" s="138"/>
    </row>
    <row r="216" spans="1:13" x14ac:dyDescent="0.2">
      <c r="A216" s="130">
        <v>0</v>
      </c>
      <c r="B216" s="132"/>
      <c r="C216" s="133">
        <v>0</v>
      </c>
      <c r="D216" s="134">
        <v>0</v>
      </c>
      <c r="E216" s="135">
        <f t="shared" si="4"/>
        <v>4664.1299999999346</v>
      </c>
      <c r="F216" s="131"/>
      <c r="G216" s="131"/>
      <c r="H216" s="132"/>
      <c r="I216" s="136"/>
      <c r="J216" s="137"/>
      <c r="K216" s="136"/>
      <c r="L216" s="136"/>
      <c r="M216" s="138"/>
    </row>
    <row r="217" spans="1:13" x14ac:dyDescent="0.2">
      <c r="A217" s="130">
        <v>0</v>
      </c>
      <c r="B217" s="132"/>
      <c r="C217" s="133">
        <v>0</v>
      </c>
      <c r="D217" s="134">
        <v>0</v>
      </c>
      <c r="E217" s="135">
        <f t="shared" si="4"/>
        <v>4664.1299999999346</v>
      </c>
      <c r="F217" s="131"/>
      <c r="G217" s="131"/>
      <c r="H217" s="132"/>
      <c r="I217" s="136"/>
      <c r="J217" s="137"/>
      <c r="K217" s="136"/>
      <c r="L217" s="136"/>
      <c r="M217" s="138"/>
    </row>
    <row r="218" spans="1:13" x14ac:dyDescent="0.2">
      <c r="A218" s="130">
        <v>0</v>
      </c>
      <c r="B218" s="132"/>
      <c r="C218" s="133">
        <v>0</v>
      </c>
      <c r="D218" s="134">
        <v>0</v>
      </c>
      <c r="E218" s="135">
        <f t="shared" si="4"/>
        <v>4664.1299999999346</v>
      </c>
      <c r="F218" s="131"/>
      <c r="G218" s="131"/>
      <c r="H218" s="132"/>
      <c r="I218" s="136"/>
      <c r="J218" s="137"/>
      <c r="K218" s="136"/>
      <c r="L218" s="136"/>
      <c r="M218" s="138"/>
    </row>
    <row r="219" spans="1:13" x14ac:dyDescent="0.2">
      <c r="A219" s="130">
        <v>0</v>
      </c>
      <c r="B219" s="132"/>
      <c r="C219" s="133">
        <v>0</v>
      </c>
      <c r="D219" s="134">
        <v>0</v>
      </c>
      <c r="E219" s="135">
        <f t="shared" si="4"/>
        <v>4664.1299999999346</v>
      </c>
      <c r="F219" s="131"/>
      <c r="G219" s="131"/>
      <c r="H219" s="132"/>
      <c r="I219" s="136"/>
      <c r="J219" s="137"/>
      <c r="K219" s="136"/>
      <c r="L219" s="136"/>
      <c r="M219" s="138"/>
    </row>
    <row r="220" spans="1:13" x14ac:dyDescent="0.2">
      <c r="A220" s="130">
        <v>0</v>
      </c>
      <c r="B220" s="132"/>
      <c r="C220" s="133">
        <v>0</v>
      </c>
      <c r="D220" s="134">
        <v>0</v>
      </c>
      <c r="E220" s="135">
        <f t="shared" si="4"/>
        <v>4664.1299999999346</v>
      </c>
      <c r="F220" s="131"/>
      <c r="G220" s="131"/>
      <c r="H220" s="132"/>
      <c r="I220" s="136"/>
      <c r="J220" s="137"/>
      <c r="K220" s="136"/>
      <c r="L220" s="136"/>
      <c r="M220" s="138"/>
    </row>
    <row r="221" spans="1:13" x14ac:dyDescent="0.2">
      <c r="A221" s="130">
        <v>0</v>
      </c>
      <c r="B221" s="132"/>
      <c r="C221" s="133">
        <v>0</v>
      </c>
      <c r="D221" s="134">
        <v>0</v>
      </c>
      <c r="E221" s="135">
        <f t="shared" si="4"/>
        <v>4664.1299999999346</v>
      </c>
      <c r="F221" s="131"/>
      <c r="G221" s="131"/>
      <c r="H221" s="132"/>
      <c r="I221" s="136"/>
      <c r="J221" s="137"/>
      <c r="K221" s="136"/>
      <c r="L221" s="136"/>
      <c r="M221" s="138"/>
    </row>
    <row r="222" spans="1:13" x14ac:dyDescent="0.2">
      <c r="A222" s="130">
        <v>0</v>
      </c>
      <c r="B222" s="132"/>
      <c r="C222" s="133">
        <v>0</v>
      </c>
      <c r="D222" s="134">
        <v>0</v>
      </c>
      <c r="E222" s="135">
        <f t="shared" si="4"/>
        <v>4664.1299999999346</v>
      </c>
      <c r="F222" s="131"/>
      <c r="G222" s="131"/>
      <c r="H222" s="132"/>
      <c r="I222" s="136"/>
      <c r="J222" s="137"/>
      <c r="K222" s="136"/>
      <c r="L222" s="136"/>
      <c r="M222" s="138"/>
    </row>
    <row r="223" spans="1:13" x14ac:dyDescent="0.2">
      <c r="A223" s="130">
        <v>0</v>
      </c>
      <c r="B223" s="132"/>
      <c r="C223" s="133">
        <v>0</v>
      </c>
      <c r="D223" s="134">
        <v>0</v>
      </c>
      <c r="E223" s="135">
        <f t="shared" si="4"/>
        <v>4664.1299999999346</v>
      </c>
      <c r="F223" s="131"/>
      <c r="G223" s="131"/>
      <c r="H223" s="132"/>
      <c r="I223" s="136"/>
      <c r="J223" s="137"/>
      <c r="K223" s="136"/>
      <c r="L223" s="136"/>
      <c r="M223" s="138"/>
    </row>
    <row r="224" spans="1:13" x14ac:dyDescent="0.2">
      <c r="A224" s="130">
        <v>0</v>
      </c>
      <c r="B224" s="132"/>
      <c r="C224" s="133">
        <v>0</v>
      </c>
      <c r="D224" s="134">
        <v>0</v>
      </c>
      <c r="E224" s="135">
        <f t="shared" si="4"/>
        <v>4664.1299999999346</v>
      </c>
      <c r="F224" s="131"/>
      <c r="G224" s="131"/>
      <c r="H224" s="132"/>
      <c r="I224" s="136"/>
      <c r="J224" s="137"/>
      <c r="K224" s="136"/>
      <c r="L224" s="136"/>
      <c r="M224" s="138"/>
    </row>
    <row r="225" spans="1:13" x14ac:dyDescent="0.2">
      <c r="A225" s="130">
        <v>0</v>
      </c>
      <c r="B225" s="132"/>
      <c r="C225" s="133">
        <v>0</v>
      </c>
      <c r="D225" s="134">
        <v>0</v>
      </c>
      <c r="E225" s="135">
        <f t="shared" si="4"/>
        <v>4664.1299999999346</v>
      </c>
      <c r="F225" s="131"/>
      <c r="G225" s="131"/>
      <c r="H225" s="132"/>
      <c r="I225" s="136"/>
      <c r="J225" s="137"/>
      <c r="K225" s="136"/>
      <c r="L225" s="136"/>
      <c r="M225" s="138"/>
    </row>
    <row r="226" spans="1:13" x14ac:dyDescent="0.2">
      <c r="A226" s="130">
        <v>0</v>
      </c>
      <c r="B226" s="132"/>
      <c r="C226" s="133">
        <v>0</v>
      </c>
      <c r="D226" s="134">
        <v>0</v>
      </c>
      <c r="E226" s="135">
        <f t="shared" si="4"/>
        <v>4664.1299999999346</v>
      </c>
      <c r="F226" s="131"/>
      <c r="G226" s="131"/>
      <c r="H226" s="132"/>
      <c r="I226" s="136"/>
      <c r="J226" s="137"/>
      <c r="K226" s="136"/>
      <c r="L226" s="136"/>
      <c r="M226" s="138"/>
    </row>
    <row r="227" spans="1:13" x14ac:dyDescent="0.2">
      <c r="A227" s="130">
        <v>0</v>
      </c>
      <c r="B227" s="132"/>
      <c r="C227" s="133">
        <v>0</v>
      </c>
      <c r="D227" s="134">
        <v>0</v>
      </c>
      <c r="E227" s="135">
        <f t="shared" si="4"/>
        <v>4664.1299999999346</v>
      </c>
      <c r="F227" s="131"/>
      <c r="G227" s="131"/>
      <c r="H227" s="132"/>
      <c r="I227" s="136"/>
      <c r="J227" s="137"/>
      <c r="K227" s="136"/>
      <c r="L227" s="136"/>
      <c r="M227" s="138"/>
    </row>
    <row r="228" spans="1:13" x14ac:dyDescent="0.2">
      <c r="A228" s="130">
        <v>0</v>
      </c>
      <c r="B228" s="132"/>
      <c r="C228" s="133">
        <v>0</v>
      </c>
      <c r="D228" s="134">
        <v>0</v>
      </c>
      <c r="E228" s="135">
        <f t="shared" si="4"/>
        <v>4664.1299999999346</v>
      </c>
      <c r="F228" s="131"/>
      <c r="G228" s="131"/>
      <c r="H228" s="132"/>
      <c r="I228" s="136"/>
      <c r="J228" s="137"/>
      <c r="K228" s="136"/>
      <c r="L228" s="136"/>
      <c r="M228" s="138"/>
    </row>
    <row r="229" spans="1:13" x14ac:dyDescent="0.2">
      <c r="A229" s="130">
        <v>0</v>
      </c>
      <c r="B229" s="132"/>
      <c r="C229" s="133">
        <v>0</v>
      </c>
      <c r="D229" s="134">
        <v>0</v>
      </c>
      <c r="E229" s="135">
        <f t="shared" si="4"/>
        <v>4664.1299999999346</v>
      </c>
      <c r="F229" s="131"/>
      <c r="G229" s="131"/>
      <c r="H229" s="132"/>
      <c r="I229" s="136"/>
      <c r="J229" s="137"/>
      <c r="K229" s="136"/>
      <c r="L229" s="136"/>
      <c r="M229" s="138"/>
    </row>
    <row r="230" spans="1:13" x14ac:dyDescent="0.2">
      <c r="A230" s="130">
        <v>0</v>
      </c>
      <c r="B230" s="132"/>
      <c r="C230" s="133">
        <v>0</v>
      </c>
      <c r="D230" s="134">
        <v>0</v>
      </c>
      <c r="E230" s="135">
        <f t="shared" si="4"/>
        <v>4664.1299999999346</v>
      </c>
      <c r="F230" s="131"/>
      <c r="G230" s="131"/>
      <c r="H230" s="132"/>
      <c r="I230" s="136"/>
      <c r="J230" s="137"/>
      <c r="K230" s="136"/>
      <c r="L230" s="136"/>
      <c r="M230" s="138"/>
    </row>
    <row r="231" spans="1:13" x14ac:dyDescent="0.2">
      <c r="A231" s="130">
        <v>0</v>
      </c>
      <c r="B231" s="132"/>
      <c r="C231" s="133">
        <v>0</v>
      </c>
      <c r="D231" s="134">
        <v>0</v>
      </c>
      <c r="E231" s="135">
        <f t="shared" si="4"/>
        <v>4664.1299999999346</v>
      </c>
      <c r="F231" s="131"/>
      <c r="G231" s="131"/>
      <c r="H231" s="132"/>
      <c r="I231" s="136"/>
      <c r="J231" s="137"/>
      <c r="K231" s="136"/>
      <c r="L231" s="136"/>
      <c r="M231" s="138"/>
    </row>
    <row r="232" spans="1:13" x14ac:dyDescent="0.2">
      <c r="A232" s="130">
        <v>0</v>
      </c>
      <c r="B232" s="132"/>
      <c r="C232" s="133">
        <v>0</v>
      </c>
      <c r="D232" s="134">
        <v>0</v>
      </c>
      <c r="E232" s="135">
        <f t="shared" si="4"/>
        <v>4664.1299999999346</v>
      </c>
      <c r="F232" s="131"/>
      <c r="G232" s="131"/>
      <c r="H232" s="132"/>
      <c r="I232" s="136"/>
      <c r="J232" s="137"/>
      <c r="K232" s="136"/>
      <c r="L232" s="136"/>
      <c r="M232" s="138"/>
    </row>
    <row r="233" spans="1:13" x14ac:dyDescent="0.2">
      <c r="A233" s="130">
        <v>0</v>
      </c>
      <c r="B233" s="132"/>
      <c r="C233" s="133">
        <v>0</v>
      </c>
      <c r="D233" s="134">
        <v>0</v>
      </c>
      <c r="E233" s="135">
        <f t="shared" si="4"/>
        <v>4664.1299999999346</v>
      </c>
      <c r="F233" s="131"/>
      <c r="G233" s="131"/>
      <c r="H233" s="132"/>
      <c r="I233" s="136"/>
      <c r="J233" s="137"/>
      <c r="K233" s="136"/>
      <c r="L233" s="136"/>
      <c r="M233" s="138"/>
    </row>
    <row r="234" spans="1:13" x14ac:dyDescent="0.2">
      <c r="A234" s="130">
        <v>0</v>
      </c>
      <c r="B234" s="132"/>
      <c r="C234" s="133">
        <v>0</v>
      </c>
      <c r="D234" s="134">
        <v>0</v>
      </c>
      <c r="E234" s="135">
        <f t="shared" si="4"/>
        <v>4664.1299999999346</v>
      </c>
      <c r="F234" s="131"/>
      <c r="G234" s="131"/>
      <c r="H234" s="132"/>
      <c r="I234" s="136"/>
      <c r="J234" s="137"/>
      <c r="K234" s="136"/>
      <c r="L234" s="136"/>
      <c r="M234" s="138"/>
    </row>
    <row r="235" spans="1:13" x14ac:dyDescent="0.2">
      <c r="A235" s="130">
        <v>0</v>
      </c>
      <c r="B235" s="132"/>
      <c r="C235" s="133">
        <v>0</v>
      </c>
      <c r="D235" s="134">
        <v>0</v>
      </c>
      <c r="E235" s="135">
        <f t="shared" si="4"/>
        <v>4664.1299999999346</v>
      </c>
      <c r="F235" s="131"/>
      <c r="G235" s="131"/>
      <c r="H235" s="132"/>
      <c r="I235" s="136"/>
      <c r="J235" s="137"/>
      <c r="K235" s="136"/>
      <c r="L235" s="136"/>
      <c r="M235" s="138"/>
    </row>
    <row r="236" spans="1:13" x14ac:dyDescent="0.2">
      <c r="A236" s="130">
        <v>0</v>
      </c>
      <c r="B236" s="132"/>
      <c r="C236" s="133">
        <v>0</v>
      </c>
      <c r="D236" s="134">
        <v>0</v>
      </c>
      <c r="E236" s="135">
        <f t="shared" si="4"/>
        <v>4664.1299999999346</v>
      </c>
      <c r="F236" s="131"/>
      <c r="G236" s="131"/>
      <c r="H236" s="132"/>
      <c r="I236" s="136"/>
      <c r="J236" s="137"/>
      <c r="K236" s="136"/>
      <c r="L236" s="136"/>
      <c r="M236" s="138"/>
    </row>
    <row r="237" spans="1:13" x14ac:dyDescent="0.2">
      <c r="A237" s="130">
        <v>0</v>
      </c>
      <c r="B237" s="132"/>
      <c r="C237" s="133">
        <v>0</v>
      </c>
      <c r="D237" s="134">
        <v>0</v>
      </c>
      <c r="E237" s="135">
        <f t="shared" si="4"/>
        <v>4664.1299999999346</v>
      </c>
      <c r="F237" s="131"/>
      <c r="G237" s="131"/>
      <c r="H237" s="132"/>
      <c r="I237" s="136"/>
      <c r="J237" s="137"/>
      <c r="K237" s="136"/>
      <c r="L237" s="136"/>
      <c r="M237" s="138"/>
    </row>
    <row r="238" spans="1:13" x14ac:dyDescent="0.2">
      <c r="A238" s="130">
        <v>0</v>
      </c>
      <c r="B238" s="132"/>
      <c r="C238" s="133">
        <v>0</v>
      </c>
      <c r="D238" s="134">
        <v>0</v>
      </c>
      <c r="E238" s="135">
        <f t="shared" si="4"/>
        <v>4664.1299999999346</v>
      </c>
      <c r="F238" s="131"/>
      <c r="G238" s="131"/>
      <c r="H238" s="132"/>
      <c r="I238" s="136"/>
      <c r="J238" s="137"/>
      <c r="K238" s="136"/>
      <c r="L238" s="136"/>
      <c r="M238" s="138"/>
    </row>
    <row r="239" spans="1:13" x14ac:dyDescent="0.2">
      <c r="A239" s="130">
        <v>0</v>
      </c>
      <c r="B239" s="132"/>
      <c r="C239" s="133">
        <v>0</v>
      </c>
      <c r="D239" s="134">
        <v>0</v>
      </c>
      <c r="E239" s="135">
        <f t="shared" si="4"/>
        <v>4664.1299999999346</v>
      </c>
      <c r="F239" s="131"/>
      <c r="G239" s="131"/>
      <c r="H239" s="132"/>
      <c r="I239" s="136"/>
      <c r="J239" s="137"/>
      <c r="K239" s="136"/>
      <c r="L239" s="136"/>
      <c r="M239" s="138"/>
    </row>
    <row r="240" spans="1:13" x14ac:dyDescent="0.2">
      <c r="A240" s="130">
        <v>0</v>
      </c>
      <c r="B240" s="132"/>
      <c r="C240" s="134">
        <v>0</v>
      </c>
      <c r="D240" s="134"/>
      <c r="E240" s="135">
        <f>E239-C240</f>
        <v>4664.1299999999346</v>
      </c>
      <c r="F240" s="131"/>
      <c r="G240" s="131"/>
      <c r="H240" s="132"/>
      <c r="I240" s="136"/>
      <c r="J240" s="137"/>
      <c r="K240" s="136"/>
      <c r="L240" s="136"/>
      <c r="M240" s="138"/>
    </row>
    <row r="241" spans="1:13" x14ac:dyDescent="0.2">
      <c r="A241" s="130">
        <v>0</v>
      </c>
      <c r="B241" s="132"/>
      <c r="C241" s="134">
        <v>0</v>
      </c>
      <c r="D241" s="134"/>
      <c r="E241" s="135">
        <f>E240-C241</f>
        <v>4664.1299999999346</v>
      </c>
      <c r="F241" s="131"/>
      <c r="G241" s="131"/>
      <c r="H241" s="132"/>
      <c r="I241" s="136"/>
      <c r="J241" s="137"/>
      <c r="K241" s="136"/>
      <c r="L241" s="136"/>
      <c r="M241" s="138"/>
    </row>
    <row r="242" spans="1:13" x14ac:dyDescent="0.2">
      <c r="A242" s="130"/>
      <c r="B242" s="132"/>
      <c r="C242" s="134"/>
      <c r="D242" s="134"/>
      <c r="E242" s="135"/>
      <c r="F242" s="131"/>
      <c r="G242" s="131"/>
      <c r="H242" s="132"/>
      <c r="I242" s="136"/>
      <c r="J242" s="137"/>
      <c r="K242" s="136"/>
      <c r="L242" s="136"/>
      <c r="M242" s="138"/>
    </row>
    <row r="243" spans="1:13" x14ac:dyDescent="0.2">
      <c r="A243" s="130"/>
      <c r="B243" s="132"/>
      <c r="C243" s="134"/>
      <c r="D243" s="134"/>
      <c r="E243" s="135"/>
      <c r="F243" s="131"/>
      <c r="G243" s="131"/>
      <c r="H243" s="132"/>
      <c r="I243" s="136"/>
      <c r="J243" s="137"/>
      <c r="K243" s="136"/>
      <c r="L243" s="136"/>
      <c r="M243" s="138"/>
    </row>
    <row r="244" spans="1:13" x14ac:dyDescent="0.2">
      <c r="A244" s="130"/>
      <c r="B244" s="132"/>
      <c r="C244" s="134"/>
      <c r="D244" s="134"/>
      <c r="E244" s="135"/>
      <c r="F244" s="131"/>
      <c r="G244" s="131"/>
      <c r="H244" s="132"/>
      <c r="I244" s="136"/>
      <c r="J244" s="137"/>
      <c r="K244" s="136"/>
      <c r="L244" s="136"/>
      <c r="M244" s="138"/>
    </row>
    <row r="245" spans="1:13" x14ac:dyDescent="0.2">
      <c r="A245" s="130"/>
      <c r="B245" s="132"/>
      <c r="C245" s="134"/>
      <c r="D245" s="134"/>
      <c r="E245" s="135"/>
      <c r="F245" s="131"/>
      <c r="G245" s="131"/>
      <c r="H245" s="132"/>
      <c r="I245" s="136"/>
      <c r="J245" s="137"/>
      <c r="K245" s="136"/>
      <c r="L245" s="136"/>
      <c r="M245" s="138"/>
    </row>
    <row r="246" spans="1:13" x14ac:dyDescent="0.2">
      <c r="A246" s="130"/>
      <c r="B246" s="132"/>
      <c r="C246" s="134"/>
      <c r="D246" s="134"/>
      <c r="E246" s="135"/>
      <c r="F246" s="131"/>
      <c r="G246" s="131"/>
      <c r="H246" s="132"/>
      <c r="I246" s="136"/>
      <c r="J246" s="137"/>
      <c r="K246" s="136"/>
      <c r="L246" s="136"/>
      <c r="M246" s="138"/>
    </row>
    <row r="247" spans="1:13" x14ac:dyDescent="0.2">
      <c r="A247" s="130"/>
      <c r="B247" s="132"/>
      <c r="C247" s="134"/>
      <c r="D247" s="134"/>
      <c r="E247" s="135"/>
      <c r="F247" s="131"/>
      <c r="G247" s="131"/>
      <c r="H247" s="132"/>
      <c r="I247" s="136"/>
      <c r="J247" s="137"/>
      <c r="K247" s="136"/>
      <c r="L247" s="136"/>
      <c r="M247" s="138"/>
    </row>
    <row r="248" spans="1:13" x14ac:dyDescent="0.2">
      <c r="A248" s="130"/>
      <c r="B248" s="132"/>
      <c r="C248" s="134"/>
      <c r="D248" s="134"/>
      <c r="E248" s="135"/>
      <c r="F248" s="131"/>
      <c r="G248" s="131"/>
      <c r="H248" s="132"/>
      <c r="I248" s="136"/>
      <c r="J248" s="137"/>
      <c r="K248" s="136"/>
      <c r="L248" s="136"/>
      <c r="M248" s="138"/>
    </row>
    <row r="249" spans="1:13" x14ac:dyDescent="0.2">
      <c r="A249" s="130"/>
      <c r="B249" s="132"/>
      <c r="C249" s="134"/>
      <c r="D249" s="134"/>
      <c r="E249" s="135"/>
      <c r="F249" s="131"/>
      <c r="G249" s="131"/>
      <c r="H249" s="132"/>
      <c r="I249" s="136"/>
      <c r="J249" s="137"/>
      <c r="K249" s="136"/>
      <c r="L249" s="136"/>
      <c r="M249" s="138"/>
    </row>
    <row r="250" spans="1:13" x14ac:dyDescent="0.2">
      <c r="A250" s="130"/>
      <c r="B250" s="132"/>
      <c r="C250" s="134"/>
      <c r="D250" s="134"/>
      <c r="E250" s="135"/>
      <c r="F250" s="131"/>
      <c r="G250" s="131"/>
      <c r="H250" s="132"/>
      <c r="I250" s="136"/>
      <c r="J250" s="137"/>
      <c r="K250" s="136"/>
      <c r="L250" s="136"/>
      <c r="M250" s="138"/>
    </row>
    <row r="251" spans="1:13" x14ac:dyDescent="0.2">
      <c r="A251" s="130"/>
      <c r="B251" s="132"/>
      <c r="C251" s="134"/>
      <c r="D251" s="134"/>
      <c r="E251" s="135"/>
      <c r="F251" s="131"/>
      <c r="G251" s="131"/>
      <c r="H251" s="132"/>
      <c r="I251" s="136"/>
      <c r="J251" s="137"/>
      <c r="K251" s="136"/>
      <c r="L251" s="136"/>
      <c r="M251" s="138"/>
    </row>
    <row r="252" spans="1:13" x14ac:dyDescent="0.2">
      <c r="A252" s="130"/>
      <c r="B252" s="132"/>
      <c r="C252" s="134"/>
      <c r="D252" s="134"/>
      <c r="E252" s="135"/>
      <c r="F252" s="131"/>
      <c r="G252" s="131"/>
      <c r="H252" s="132"/>
      <c r="I252" s="136"/>
      <c r="J252" s="137"/>
      <c r="K252" s="136"/>
      <c r="L252" s="136"/>
      <c r="M252" s="138"/>
    </row>
    <row r="253" spans="1:13" x14ac:dyDescent="0.2">
      <c r="A253" s="130"/>
      <c r="B253" s="132"/>
      <c r="C253" s="134"/>
      <c r="D253" s="134"/>
      <c r="E253" s="135"/>
      <c r="F253" s="131"/>
      <c r="G253" s="131"/>
      <c r="H253" s="132"/>
      <c r="I253" s="136"/>
      <c r="J253" s="137"/>
      <c r="K253" s="136"/>
      <c r="L253" s="136"/>
      <c r="M253" s="138"/>
    </row>
  </sheetData>
  <autoFilter ref="A3:M241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J981"/>
  <sheetViews>
    <sheetView topLeftCell="A32" workbookViewId="0">
      <selection activeCell="B44" sqref="B44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22" t="s">
        <v>41</v>
      </c>
      <c r="B1" s="222"/>
      <c r="C1" s="222"/>
      <c r="D1" s="222"/>
      <c r="E1" s="222"/>
      <c r="F1" s="222"/>
      <c r="G1" s="222"/>
      <c r="H1" s="222"/>
      <c r="I1" s="222"/>
      <c r="J1" s="1">
        <v>0</v>
      </c>
    </row>
    <row r="2" spans="1:10" s="2" customFormat="1" x14ac:dyDescent="0.25">
      <c r="A2" s="223"/>
      <c r="B2" s="223"/>
      <c r="C2" s="223"/>
      <c r="D2" s="223"/>
      <c r="E2" s="223"/>
      <c r="F2" s="223"/>
      <c r="G2" s="223"/>
      <c r="H2" s="223"/>
      <c r="I2" s="223"/>
    </row>
    <row r="3" spans="1:10" s="2" customFormat="1" x14ac:dyDescent="0.25">
      <c r="A3" s="224" t="s">
        <v>44</v>
      </c>
      <c r="B3" s="224"/>
      <c r="C3" s="224"/>
      <c r="D3" s="224"/>
      <c r="E3" s="224"/>
      <c r="F3" s="224"/>
      <c r="G3" s="224"/>
      <c r="H3" s="224"/>
      <c r="I3" s="224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927266.96</v>
      </c>
      <c r="F5" s="94"/>
      <c r="G5" s="95"/>
      <c r="H5" s="96"/>
      <c r="I5" s="97"/>
      <c r="J5" s="98"/>
    </row>
    <row r="6" spans="1:10" x14ac:dyDescent="0.25">
      <c r="A6" s="111">
        <v>44805</v>
      </c>
      <c r="B6" s="203" t="s">
        <v>62</v>
      </c>
      <c r="C6" s="113">
        <v>0</v>
      </c>
      <c r="D6" s="194">
        <v>46400</v>
      </c>
      <c r="E6" s="112">
        <f>E5-C6+D6</f>
        <v>973666.96</v>
      </c>
      <c r="F6" s="114">
        <v>101</v>
      </c>
      <c r="G6" s="115">
        <v>44805</v>
      </c>
      <c r="H6" s="116">
        <v>2068</v>
      </c>
      <c r="I6" s="116" t="s">
        <v>182</v>
      </c>
      <c r="J6" s="204" t="s">
        <v>43</v>
      </c>
    </row>
    <row r="7" spans="1:10" x14ac:dyDescent="0.25">
      <c r="A7" s="111">
        <v>44806</v>
      </c>
      <c r="B7" s="201" t="s">
        <v>286</v>
      </c>
      <c r="C7" s="113">
        <v>100000</v>
      </c>
      <c r="D7" s="113">
        <v>0</v>
      </c>
      <c r="E7" s="100">
        <f>E6-C7+D7</f>
        <v>873666.96</v>
      </c>
      <c r="F7" s="114"/>
      <c r="G7" s="115"/>
      <c r="H7" s="116"/>
      <c r="I7" s="116"/>
      <c r="J7" s="204"/>
    </row>
    <row r="8" spans="1:10" x14ac:dyDescent="0.25">
      <c r="A8" s="111">
        <v>44806</v>
      </c>
      <c r="B8" s="203" t="s">
        <v>62</v>
      </c>
      <c r="C8" s="113">
        <v>0</v>
      </c>
      <c r="D8" s="194">
        <v>55680</v>
      </c>
      <c r="E8" s="112">
        <f t="shared" ref="E8:E71" si="0">E7-C8+D8</f>
        <v>929346.96</v>
      </c>
      <c r="F8" s="114">
        <v>101</v>
      </c>
      <c r="G8" s="115">
        <v>44806</v>
      </c>
      <c r="H8" s="116">
        <v>2069</v>
      </c>
      <c r="I8" s="116" t="s">
        <v>183</v>
      </c>
      <c r="J8" s="204" t="s">
        <v>43</v>
      </c>
    </row>
    <row r="9" spans="1:10" x14ac:dyDescent="0.25">
      <c r="A9" s="111">
        <v>44806</v>
      </c>
      <c r="B9" s="203" t="s">
        <v>231</v>
      </c>
      <c r="C9" s="113">
        <v>0</v>
      </c>
      <c r="D9" s="194">
        <v>5220</v>
      </c>
      <c r="E9" s="100">
        <f t="shared" si="0"/>
        <v>934566.96</v>
      </c>
      <c r="F9" s="114">
        <v>218</v>
      </c>
      <c r="G9" s="115">
        <v>44806</v>
      </c>
      <c r="H9" s="116">
        <v>2057</v>
      </c>
      <c r="I9" s="116" t="s">
        <v>184</v>
      </c>
      <c r="J9" s="204" t="s">
        <v>43</v>
      </c>
    </row>
    <row r="10" spans="1:10" x14ac:dyDescent="0.25">
      <c r="A10" s="111">
        <v>44806</v>
      </c>
      <c r="B10" s="203" t="s">
        <v>63</v>
      </c>
      <c r="C10" s="113">
        <v>0</v>
      </c>
      <c r="D10" s="194">
        <v>6264</v>
      </c>
      <c r="E10" s="112">
        <f t="shared" si="0"/>
        <v>940830.96</v>
      </c>
      <c r="F10" s="114">
        <v>150</v>
      </c>
      <c r="G10" s="115">
        <v>44806</v>
      </c>
      <c r="H10" s="116">
        <v>2085</v>
      </c>
      <c r="I10" s="116" t="s">
        <v>185</v>
      </c>
      <c r="J10" s="204" t="s">
        <v>43</v>
      </c>
    </row>
    <row r="11" spans="1:10" x14ac:dyDescent="0.25">
      <c r="A11" s="111">
        <v>44806</v>
      </c>
      <c r="B11" s="213" t="s">
        <v>147</v>
      </c>
      <c r="C11" s="113">
        <v>0</v>
      </c>
      <c r="D11" s="194">
        <v>5568</v>
      </c>
      <c r="E11" s="100">
        <f t="shared" si="0"/>
        <v>946398.96</v>
      </c>
      <c r="F11" s="114">
        <v>321</v>
      </c>
      <c r="G11" s="115">
        <v>44806</v>
      </c>
      <c r="H11" s="116" t="s">
        <v>159</v>
      </c>
      <c r="I11" s="116" t="s">
        <v>186</v>
      </c>
      <c r="J11" s="214" t="s">
        <v>149</v>
      </c>
    </row>
    <row r="12" spans="1:10" x14ac:dyDescent="0.25">
      <c r="A12" s="111">
        <v>44806</v>
      </c>
      <c r="B12" s="102" t="s">
        <v>287</v>
      </c>
      <c r="C12" s="113">
        <v>24111.119999999999</v>
      </c>
      <c r="D12" s="113">
        <v>0</v>
      </c>
      <c r="E12" s="112">
        <f t="shared" si="0"/>
        <v>922287.84</v>
      </c>
      <c r="F12" s="114"/>
      <c r="G12" s="115"/>
      <c r="H12" s="116"/>
      <c r="I12" s="116"/>
      <c r="J12" s="163"/>
    </row>
    <row r="13" spans="1:10" x14ac:dyDescent="0.25">
      <c r="A13" s="111">
        <v>44806</v>
      </c>
      <c r="B13" s="102" t="s">
        <v>288</v>
      </c>
      <c r="C13" s="113">
        <v>28535.79</v>
      </c>
      <c r="D13" s="113">
        <v>0</v>
      </c>
      <c r="E13" s="100">
        <f t="shared" si="0"/>
        <v>893752.04999999993</v>
      </c>
      <c r="F13" s="114"/>
      <c r="G13" s="115"/>
      <c r="H13" s="116"/>
      <c r="I13" s="116"/>
      <c r="J13" s="163"/>
    </row>
    <row r="14" spans="1:10" x14ac:dyDescent="0.25">
      <c r="A14" s="111">
        <v>44806</v>
      </c>
      <c r="B14" s="102" t="s">
        <v>289</v>
      </c>
      <c r="C14" s="113">
        <v>660</v>
      </c>
      <c r="D14" s="113">
        <v>0</v>
      </c>
      <c r="E14" s="112">
        <f t="shared" si="0"/>
        <v>893092.04999999993</v>
      </c>
      <c r="F14" s="114"/>
      <c r="G14" s="115"/>
      <c r="H14" s="116"/>
      <c r="I14" s="116"/>
      <c r="J14" s="163"/>
    </row>
    <row r="15" spans="1:10" x14ac:dyDescent="0.25">
      <c r="A15" s="111">
        <v>44809</v>
      </c>
      <c r="B15" s="207" t="s">
        <v>146</v>
      </c>
      <c r="C15" s="113">
        <v>0</v>
      </c>
      <c r="D15" s="194">
        <v>13920</v>
      </c>
      <c r="E15" s="100">
        <f t="shared" si="0"/>
        <v>907012.04999999993</v>
      </c>
      <c r="F15" s="114">
        <v>282</v>
      </c>
      <c r="G15" s="115">
        <v>44809</v>
      </c>
      <c r="H15" s="116">
        <v>2062</v>
      </c>
      <c r="I15" s="116" t="s">
        <v>148</v>
      </c>
      <c r="J15" s="204" t="s">
        <v>43</v>
      </c>
    </row>
    <row r="16" spans="1:10" x14ac:dyDescent="0.25">
      <c r="A16" s="111">
        <v>44810</v>
      </c>
      <c r="B16" s="207" t="s">
        <v>144</v>
      </c>
      <c r="C16" s="113">
        <v>0</v>
      </c>
      <c r="D16" s="194">
        <v>3480</v>
      </c>
      <c r="E16" s="112">
        <f t="shared" si="0"/>
        <v>910492.04999999993</v>
      </c>
      <c r="F16" s="114">
        <v>221</v>
      </c>
      <c r="G16" s="115">
        <v>44810</v>
      </c>
      <c r="H16" s="116">
        <v>2086</v>
      </c>
      <c r="I16" s="116" t="s">
        <v>145</v>
      </c>
      <c r="J16" s="204" t="s">
        <v>43</v>
      </c>
    </row>
    <row r="17" spans="1:10" x14ac:dyDescent="0.25">
      <c r="A17" s="111">
        <v>44810</v>
      </c>
      <c r="B17" s="102" t="s">
        <v>290</v>
      </c>
      <c r="C17" s="113">
        <v>250</v>
      </c>
      <c r="D17" s="113">
        <v>0</v>
      </c>
      <c r="E17" s="100">
        <f t="shared" si="0"/>
        <v>910242.04999999993</v>
      </c>
      <c r="F17" s="114"/>
      <c r="G17" s="115"/>
      <c r="H17" s="116"/>
      <c r="I17" s="116"/>
      <c r="J17" s="163"/>
    </row>
    <row r="18" spans="1:10" x14ac:dyDescent="0.25">
      <c r="A18" s="111">
        <v>44810</v>
      </c>
      <c r="B18" s="102" t="s">
        <v>291</v>
      </c>
      <c r="C18" s="113">
        <v>60</v>
      </c>
      <c r="D18" s="113">
        <v>0</v>
      </c>
      <c r="E18" s="112">
        <f t="shared" si="0"/>
        <v>910182.04999999993</v>
      </c>
      <c r="F18" s="114"/>
      <c r="G18" s="115"/>
      <c r="H18" s="116"/>
      <c r="I18" s="116"/>
      <c r="J18" s="163"/>
    </row>
    <row r="19" spans="1:10" x14ac:dyDescent="0.25">
      <c r="A19" s="111">
        <v>44810</v>
      </c>
      <c r="B19" s="102" t="s">
        <v>292</v>
      </c>
      <c r="C19" s="113">
        <v>49.6</v>
      </c>
      <c r="D19" s="113">
        <v>0</v>
      </c>
      <c r="E19" s="100">
        <f t="shared" si="0"/>
        <v>910132.45</v>
      </c>
      <c r="F19" s="114"/>
      <c r="G19" s="115"/>
      <c r="H19" s="116"/>
      <c r="I19" s="116"/>
      <c r="J19" s="163"/>
    </row>
    <row r="20" spans="1:10" x14ac:dyDescent="0.25">
      <c r="A20" s="111">
        <v>44810</v>
      </c>
      <c r="B20" s="207" t="s">
        <v>143</v>
      </c>
      <c r="C20" s="113">
        <v>0</v>
      </c>
      <c r="D20" s="194">
        <v>17748</v>
      </c>
      <c r="E20" s="112">
        <f t="shared" si="0"/>
        <v>927880.45</v>
      </c>
      <c r="F20" s="114">
        <v>271</v>
      </c>
      <c r="G20" s="115">
        <v>44810</v>
      </c>
      <c r="H20" s="116">
        <v>2071</v>
      </c>
      <c r="I20" s="103" t="s">
        <v>187</v>
      </c>
      <c r="J20" s="204" t="s">
        <v>43</v>
      </c>
    </row>
    <row r="21" spans="1:10" x14ac:dyDescent="0.25">
      <c r="A21" s="111">
        <v>44812</v>
      </c>
      <c r="B21" s="207" t="s">
        <v>151</v>
      </c>
      <c r="C21" s="113">
        <v>0</v>
      </c>
      <c r="D21" s="194">
        <v>17400</v>
      </c>
      <c r="E21" s="100">
        <f t="shared" si="0"/>
        <v>945280.45</v>
      </c>
      <c r="F21" s="114">
        <v>255</v>
      </c>
      <c r="G21" s="115">
        <v>44812</v>
      </c>
      <c r="H21" s="116">
        <v>2063</v>
      </c>
      <c r="I21" s="116" t="s">
        <v>150</v>
      </c>
      <c r="J21" s="204" t="s">
        <v>43</v>
      </c>
    </row>
    <row r="22" spans="1:10" x14ac:dyDescent="0.25">
      <c r="A22" s="111">
        <v>44813</v>
      </c>
      <c r="B22" s="207" t="s">
        <v>63</v>
      </c>
      <c r="C22" s="113">
        <v>0</v>
      </c>
      <c r="D22" s="194">
        <v>8352</v>
      </c>
      <c r="E22" s="112">
        <f t="shared" si="0"/>
        <v>953632.45</v>
      </c>
      <c r="F22" s="114">
        <v>150</v>
      </c>
      <c r="G22" s="115">
        <v>44813</v>
      </c>
      <c r="H22" s="116">
        <v>2087</v>
      </c>
      <c r="I22" s="103" t="s">
        <v>188</v>
      </c>
      <c r="J22" s="204" t="s">
        <v>43</v>
      </c>
    </row>
    <row r="23" spans="1:10" s="117" customFormat="1" x14ac:dyDescent="0.25">
      <c r="A23" s="111">
        <v>44813</v>
      </c>
      <c r="B23" s="102" t="s">
        <v>293</v>
      </c>
      <c r="C23" s="113">
        <v>3000</v>
      </c>
      <c r="D23" s="113">
        <v>0</v>
      </c>
      <c r="E23" s="112">
        <f t="shared" si="0"/>
        <v>950632.45</v>
      </c>
      <c r="F23" s="114"/>
      <c r="G23" s="115"/>
      <c r="H23" s="116"/>
      <c r="I23" s="103"/>
      <c r="J23" s="163"/>
    </row>
    <row r="24" spans="1:10" s="117" customFormat="1" x14ac:dyDescent="0.25">
      <c r="A24" s="111">
        <v>44813</v>
      </c>
      <c r="B24" s="102" t="s">
        <v>294</v>
      </c>
      <c r="C24" s="113">
        <v>0.04</v>
      </c>
      <c r="D24" s="113">
        <v>0</v>
      </c>
      <c r="E24" s="112">
        <f t="shared" si="0"/>
        <v>950632.40999999992</v>
      </c>
      <c r="F24" s="114"/>
      <c r="G24" s="115"/>
      <c r="H24" s="116"/>
      <c r="I24" s="103"/>
      <c r="J24" s="163"/>
    </row>
    <row r="25" spans="1:10" ht="30" x14ac:dyDescent="0.25">
      <c r="A25" s="111">
        <v>44819</v>
      </c>
      <c r="B25" s="207" t="s">
        <v>152</v>
      </c>
      <c r="C25" s="113">
        <v>0</v>
      </c>
      <c r="D25" s="194">
        <v>18560</v>
      </c>
      <c r="E25" s="100">
        <f t="shared" si="0"/>
        <v>969192.40999999992</v>
      </c>
      <c r="F25" s="114">
        <v>167</v>
      </c>
      <c r="G25" s="115">
        <v>44819</v>
      </c>
      <c r="H25" s="116">
        <v>2073</v>
      </c>
      <c r="I25" s="103" t="s">
        <v>189</v>
      </c>
      <c r="J25" s="204" t="s">
        <v>43</v>
      </c>
    </row>
    <row r="26" spans="1:10" x14ac:dyDescent="0.25">
      <c r="A26" s="111">
        <v>44819</v>
      </c>
      <c r="B26" s="208" t="s">
        <v>190</v>
      </c>
      <c r="C26" s="113">
        <v>0</v>
      </c>
      <c r="D26" s="194">
        <v>6264</v>
      </c>
      <c r="E26" s="112">
        <f t="shared" si="0"/>
        <v>975456.40999999992</v>
      </c>
      <c r="F26" s="114">
        <v>303</v>
      </c>
      <c r="G26" s="115">
        <v>44821</v>
      </c>
      <c r="H26" s="116">
        <v>2088</v>
      </c>
      <c r="I26" s="116" t="s">
        <v>192</v>
      </c>
      <c r="J26" s="209" t="s">
        <v>42</v>
      </c>
    </row>
    <row r="27" spans="1:10" x14ac:dyDescent="0.25">
      <c r="A27" s="111">
        <v>44819</v>
      </c>
      <c r="B27" s="208" t="s">
        <v>191</v>
      </c>
      <c r="C27" s="113">
        <v>0</v>
      </c>
      <c r="D27" s="194">
        <v>4060</v>
      </c>
      <c r="E27" s="100">
        <f t="shared" si="0"/>
        <v>979516.40999999992</v>
      </c>
      <c r="F27" s="114">
        <v>207</v>
      </c>
      <c r="G27" s="115">
        <v>44821</v>
      </c>
      <c r="H27" s="116">
        <v>2089</v>
      </c>
      <c r="I27" s="116" t="s">
        <v>193</v>
      </c>
      <c r="J27" s="209" t="s">
        <v>42</v>
      </c>
    </row>
    <row r="28" spans="1:10" s="117" customFormat="1" x14ac:dyDescent="0.25">
      <c r="A28" s="111">
        <v>44819</v>
      </c>
      <c r="B28" s="102" t="s">
        <v>295</v>
      </c>
      <c r="C28" s="113">
        <v>437</v>
      </c>
      <c r="D28" s="113">
        <v>0</v>
      </c>
      <c r="E28" s="112">
        <f t="shared" si="0"/>
        <v>979079.40999999992</v>
      </c>
      <c r="F28" s="114"/>
      <c r="G28" s="115"/>
      <c r="H28" s="116"/>
      <c r="I28" s="103"/>
      <c r="J28" s="163"/>
    </row>
    <row r="29" spans="1:10" s="117" customFormat="1" x14ac:dyDescent="0.25">
      <c r="A29" s="111">
        <v>44819</v>
      </c>
      <c r="B29" s="102" t="s">
        <v>295</v>
      </c>
      <c r="C29" s="113">
        <v>1524</v>
      </c>
      <c r="D29" s="113">
        <v>0</v>
      </c>
      <c r="E29" s="112">
        <f t="shared" si="0"/>
        <v>977555.40999999992</v>
      </c>
      <c r="F29" s="114"/>
      <c r="G29" s="115"/>
      <c r="H29" s="116"/>
      <c r="I29" s="116"/>
      <c r="J29" s="163"/>
    </row>
    <row r="30" spans="1:10" s="117" customFormat="1" x14ac:dyDescent="0.25">
      <c r="A30" s="111">
        <v>44819</v>
      </c>
      <c r="B30" s="102" t="s">
        <v>294</v>
      </c>
      <c r="C30" s="113">
        <v>33962.400000000001</v>
      </c>
      <c r="D30" s="113">
        <v>0</v>
      </c>
      <c r="E30" s="112">
        <f t="shared" si="0"/>
        <v>943593.00999999989</v>
      </c>
      <c r="F30" s="114"/>
      <c r="G30" s="115"/>
      <c r="H30" s="116"/>
      <c r="I30" s="116"/>
      <c r="J30" s="163"/>
    </row>
    <row r="31" spans="1:10" s="117" customFormat="1" x14ac:dyDescent="0.25">
      <c r="A31" s="111">
        <v>44819</v>
      </c>
      <c r="B31" s="102" t="s">
        <v>295</v>
      </c>
      <c r="C31" s="113">
        <v>1837</v>
      </c>
      <c r="D31" s="113">
        <v>0</v>
      </c>
      <c r="E31" s="112">
        <f t="shared" si="0"/>
        <v>941756.00999999989</v>
      </c>
      <c r="F31" s="114"/>
      <c r="G31" s="115"/>
      <c r="H31" s="116"/>
      <c r="I31" s="103"/>
      <c r="J31" s="163"/>
    </row>
    <row r="32" spans="1:10" s="117" customFormat="1" x14ac:dyDescent="0.25">
      <c r="A32" s="111">
        <v>44819</v>
      </c>
      <c r="B32" s="102" t="s">
        <v>295</v>
      </c>
      <c r="C32" s="113">
        <v>2542</v>
      </c>
      <c r="D32" s="113">
        <v>0</v>
      </c>
      <c r="E32" s="112">
        <f t="shared" si="0"/>
        <v>939214.00999999989</v>
      </c>
      <c r="F32" s="114"/>
      <c r="G32" s="115"/>
      <c r="H32" s="116"/>
      <c r="I32" s="116"/>
      <c r="J32" s="163"/>
    </row>
    <row r="33" spans="1:10" s="117" customFormat="1" x14ac:dyDescent="0.25">
      <c r="A33" s="111">
        <v>44819</v>
      </c>
      <c r="B33" s="102" t="s">
        <v>296</v>
      </c>
      <c r="C33" s="113">
        <v>0.01</v>
      </c>
      <c r="D33" s="113">
        <v>0</v>
      </c>
      <c r="E33" s="112">
        <f t="shared" si="0"/>
        <v>939213.99999999988</v>
      </c>
      <c r="F33" s="114"/>
      <c r="G33" s="115"/>
      <c r="H33" s="116"/>
      <c r="I33" s="116"/>
      <c r="J33" s="163"/>
    </row>
    <row r="34" spans="1:10" s="117" customFormat="1" x14ac:dyDescent="0.25">
      <c r="A34" s="111">
        <v>44821</v>
      </c>
      <c r="B34" s="102" t="s">
        <v>294</v>
      </c>
      <c r="C34" s="113">
        <v>31324.29</v>
      </c>
      <c r="D34" s="113">
        <v>0</v>
      </c>
      <c r="E34" s="112">
        <f t="shared" si="0"/>
        <v>907889.70999999985</v>
      </c>
      <c r="F34" s="114"/>
      <c r="G34" s="115"/>
      <c r="H34" s="116"/>
      <c r="I34" s="116"/>
      <c r="J34" s="163"/>
    </row>
    <row r="35" spans="1:10" x14ac:dyDescent="0.25">
      <c r="A35" s="111">
        <v>44825</v>
      </c>
      <c r="B35" s="207" t="s">
        <v>144</v>
      </c>
      <c r="C35" s="113">
        <v>0</v>
      </c>
      <c r="D35" s="194">
        <v>3480</v>
      </c>
      <c r="E35" s="100">
        <f t="shared" si="0"/>
        <v>911369.70999999985</v>
      </c>
      <c r="F35" s="114">
        <v>221</v>
      </c>
      <c r="G35" s="115">
        <v>44825</v>
      </c>
      <c r="H35" s="116">
        <v>2110</v>
      </c>
      <c r="I35" s="116" t="s">
        <v>234</v>
      </c>
      <c r="J35" s="204" t="s">
        <v>43</v>
      </c>
    </row>
    <row r="36" spans="1:10" x14ac:dyDescent="0.25">
      <c r="A36" s="111">
        <v>44825</v>
      </c>
      <c r="B36" s="207" t="s">
        <v>231</v>
      </c>
      <c r="C36" s="113">
        <v>0</v>
      </c>
      <c r="D36" s="194">
        <v>5568</v>
      </c>
      <c r="E36" s="112">
        <f t="shared" si="0"/>
        <v>916937.70999999985</v>
      </c>
      <c r="F36" s="114">
        <v>218</v>
      </c>
      <c r="G36" s="115">
        <v>44826</v>
      </c>
      <c r="H36" s="116">
        <v>2095</v>
      </c>
      <c r="I36" s="116" t="s">
        <v>235</v>
      </c>
      <c r="J36" s="204" t="s">
        <v>43</v>
      </c>
    </row>
    <row r="37" spans="1:10" x14ac:dyDescent="0.25">
      <c r="A37" s="111">
        <v>44826</v>
      </c>
      <c r="B37" s="207" t="s">
        <v>62</v>
      </c>
      <c r="C37" s="113">
        <v>0</v>
      </c>
      <c r="D37" s="194">
        <v>27840</v>
      </c>
      <c r="E37" s="100">
        <f t="shared" si="0"/>
        <v>944777.70999999985</v>
      </c>
      <c r="F37" s="114">
        <v>101</v>
      </c>
      <c r="G37" s="115">
        <v>44826</v>
      </c>
      <c r="H37" s="116">
        <v>2111</v>
      </c>
      <c r="I37" s="116" t="s">
        <v>236</v>
      </c>
      <c r="J37" s="204" t="s">
        <v>43</v>
      </c>
    </row>
    <row r="38" spans="1:10" x14ac:dyDescent="0.25">
      <c r="A38" s="111">
        <v>44826</v>
      </c>
      <c r="B38" s="102" t="s">
        <v>297</v>
      </c>
      <c r="C38" s="113">
        <v>4350</v>
      </c>
      <c r="D38" s="113">
        <v>0</v>
      </c>
      <c r="E38" s="112">
        <f t="shared" si="0"/>
        <v>940427.70999999985</v>
      </c>
      <c r="F38" s="114"/>
      <c r="G38" s="115"/>
      <c r="H38" s="116"/>
      <c r="I38" s="116"/>
      <c r="J38" s="163"/>
    </row>
    <row r="39" spans="1:10" x14ac:dyDescent="0.25">
      <c r="A39" s="111">
        <v>44827</v>
      </c>
      <c r="B39" s="102" t="s">
        <v>295</v>
      </c>
      <c r="C39" s="113">
        <v>4000</v>
      </c>
      <c r="D39" s="113">
        <v>0</v>
      </c>
      <c r="E39" s="100">
        <f t="shared" si="0"/>
        <v>936427.70999999985</v>
      </c>
      <c r="F39" s="114"/>
      <c r="G39" s="115"/>
      <c r="H39" s="116"/>
      <c r="I39" s="116"/>
      <c r="J39" s="163"/>
    </row>
    <row r="40" spans="1:10" x14ac:dyDescent="0.25">
      <c r="A40" s="111">
        <v>44827</v>
      </c>
      <c r="B40" s="102" t="s">
        <v>298</v>
      </c>
      <c r="C40" s="113">
        <v>2000</v>
      </c>
      <c r="D40" s="113">
        <v>0</v>
      </c>
      <c r="E40" s="112">
        <f t="shared" si="0"/>
        <v>934427.70999999985</v>
      </c>
      <c r="F40" s="114"/>
      <c r="G40" s="115"/>
      <c r="H40" s="116"/>
      <c r="I40" s="116"/>
      <c r="J40" s="163"/>
    </row>
    <row r="41" spans="1:10" x14ac:dyDescent="0.25">
      <c r="A41" s="111">
        <v>44829</v>
      </c>
      <c r="B41" s="102" t="s">
        <v>299</v>
      </c>
      <c r="C41" s="113">
        <v>1500</v>
      </c>
      <c r="D41" s="113">
        <v>0</v>
      </c>
      <c r="E41" s="100">
        <f t="shared" si="0"/>
        <v>932927.70999999985</v>
      </c>
      <c r="F41" s="114"/>
      <c r="G41" s="115"/>
      <c r="H41" s="116"/>
      <c r="I41" s="116"/>
      <c r="J41" s="163"/>
    </row>
    <row r="42" spans="1:10" x14ac:dyDescent="0.25">
      <c r="A42" s="111">
        <v>44830</v>
      </c>
      <c r="B42" s="208" t="s">
        <v>230</v>
      </c>
      <c r="C42" s="113">
        <v>0</v>
      </c>
      <c r="D42" s="194">
        <v>5220</v>
      </c>
      <c r="E42" s="112">
        <f t="shared" si="0"/>
        <v>938147.70999999985</v>
      </c>
      <c r="F42" s="114">
        <v>223</v>
      </c>
      <c r="G42" s="115">
        <v>44830</v>
      </c>
      <c r="H42" s="116">
        <v>2112</v>
      </c>
      <c r="I42" s="116" t="s">
        <v>237</v>
      </c>
      <c r="J42" s="209" t="s">
        <v>42</v>
      </c>
    </row>
    <row r="43" spans="1:10" x14ac:dyDescent="0.25">
      <c r="A43" s="111">
        <v>44831</v>
      </c>
      <c r="B43" s="102" t="s">
        <v>297</v>
      </c>
      <c r="C43" s="113">
        <v>2560</v>
      </c>
      <c r="D43" s="113">
        <v>0</v>
      </c>
      <c r="E43" s="100">
        <f t="shared" si="0"/>
        <v>935587.70999999985</v>
      </c>
      <c r="F43" s="114"/>
      <c r="G43" s="115"/>
      <c r="H43" s="116"/>
      <c r="I43" s="116"/>
      <c r="J43" s="163"/>
    </row>
    <row r="44" spans="1:10" x14ac:dyDescent="0.25">
      <c r="A44" s="111">
        <v>44833</v>
      </c>
      <c r="B44" s="207" t="s">
        <v>302</v>
      </c>
      <c r="C44" s="113">
        <v>0</v>
      </c>
      <c r="D44" s="194">
        <v>3596</v>
      </c>
      <c r="E44" s="112">
        <f t="shared" si="0"/>
        <v>939183.70999999985</v>
      </c>
      <c r="F44" s="114">
        <v>3</v>
      </c>
      <c r="G44" s="115">
        <v>44833</v>
      </c>
      <c r="H44" s="116">
        <v>2117</v>
      </c>
      <c r="I44" s="116" t="s">
        <v>301</v>
      </c>
      <c r="J44" s="204" t="s">
        <v>43</v>
      </c>
    </row>
    <row r="45" spans="1:10" x14ac:dyDescent="0.25">
      <c r="A45" s="111">
        <v>44834</v>
      </c>
      <c r="B45" s="102" t="s">
        <v>295</v>
      </c>
      <c r="C45" s="113">
        <v>437</v>
      </c>
      <c r="D45" s="113">
        <v>0</v>
      </c>
      <c r="E45" s="100">
        <f t="shared" si="0"/>
        <v>938746.70999999985</v>
      </c>
      <c r="F45" s="114"/>
      <c r="G45" s="115"/>
      <c r="H45" s="116"/>
      <c r="I45" s="116"/>
      <c r="J45" s="163"/>
    </row>
    <row r="46" spans="1:10" x14ac:dyDescent="0.25">
      <c r="A46" s="111">
        <v>44834</v>
      </c>
      <c r="B46" s="102" t="s">
        <v>295</v>
      </c>
      <c r="C46" s="113">
        <v>1524</v>
      </c>
      <c r="D46" s="113">
        <v>0</v>
      </c>
      <c r="E46" s="112">
        <f t="shared" si="0"/>
        <v>937222.70999999985</v>
      </c>
      <c r="F46" s="114"/>
      <c r="G46" s="115"/>
      <c r="H46" s="116"/>
      <c r="I46" s="116"/>
      <c r="J46" s="163"/>
    </row>
    <row r="47" spans="1:10" s="117" customFormat="1" x14ac:dyDescent="0.25">
      <c r="A47" s="111">
        <v>44834</v>
      </c>
      <c r="B47" s="102" t="s">
        <v>295</v>
      </c>
      <c r="C47" s="113">
        <v>1837</v>
      </c>
      <c r="D47" s="113">
        <v>0</v>
      </c>
      <c r="E47" s="100">
        <f t="shared" si="0"/>
        <v>935385.70999999985</v>
      </c>
      <c r="F47" s="114"/>
      <c r="G47" s="115"/>
      <c r="H47" s="116"/>
      <c r="I47" s="116"/>
      <c r="J47" s="163"/>
    </row>
    <row r="48" spans="1:10" s="117" customFormat="1" x14ac:dyDescent="0.25">
      <c r="A48" s="111">
        <v>44834</v>
      </c>
      <c r="B48" s="102" t="s">
        <v>295</v>
      </c>
      <c r="C48" s="113">
        <v>2124</v>
      </c>
      <c r="D48" s="113">
        <v>0</v>
      </c>
      <c r="E48" s="112">
        <f t="shared" si="0"/>
        <v>933261.70999999985</v>
      </c>
      <c r="F48" s="114"/>
      <c r="G48" s="115"/>
      <c r="H48" s="116"/>
      <c r="I48" s="116"/>
      <c r="J48" s="163"/>
    </row>
    <row r="49" spans="1:10" x14ac:dyDescent="0.25">
      <c r="A49" s="111">
        <v>44834</v>
      </c>
      <c r="B49" s="102" t="s">
        <v>300</v>
      </c>
      <c r="C49" s="113">
        <v>1012.2</v>
      </c>
      <c r="D49" s="113">
        <v>0</v>
      </c>
      <c r="E49" s="100">
        <f t="shared" si="0"/>
        <v>932249.50999999989</v>
      </c>
      <c r="F49" s="114"/>
      <c r="G49" s="115"/>
      <c r="H49" s="116"/>
      <c r="I49" s="116"/>
      <c r="J49" s="163"/>
    </row>
    <row r="50" spans="1:10" x14ac:dyDescent="0.25">
      <c r="A50" s="111">
        <v>44834</v>
      </c>
      <c r="B50" s="102" t="s">
        <v>294</v>
      </c>
      <c r="C50" s="113">
        <v>34416.6</v>
      </c>
      <c r="D50" s="113">
        <v>0</v>
      </c>
      <c r="E50" s="112">
        <f t="shared" si="0"/>
        <v>897832.90999999992</v>
      </c>
      <c r="F50" s="114"/>
      <c r="G50" s="115"/>
      <c r="H50" s="116"/>
      <c r="I50" s="103"/>
      <c r="J50" s="163"/>
    </row>
    <row r="51" spans="1:10" x14ac:dyDescent="0.25">
      <c r="A51" s="111">
        <v>44834</v>
      </c>
      <c r="B51" s="102" t="s">
        <v>294</v>
      </c>
      <c r="C51" s="113">
        <v>28775.65</v>
      </c>
      <c r="D51" s="113">
        <v>0</v>
      </c>
      <c r="E51" s="100">
        <f t="shared" si="0"/>
        <v>869057.25999999989</v>
      </c>
      <c r="F51" s="114"/>
      <c r="G51" s="115"/>
      <c r="H51" s="116"/>
      <c r="I51" s="116"/>
      <c r="J51" s="163"/>
    </row>
    <row r="52" spans="1:10" x14ac:dyDescent="0.25">
      <c r="A52" s="111"/>
      <c r="B52" s="102"/>
      <c r="C52" s="113">
        <v>0</v>
      </c>
      <c r="D52" s="113">
        <v>0</v>
      </c>
      <c r="E52" s="112">
        <f t="shared" si="0"/>
        <v>869057.25999999989</v>
      </c>
      <c r="F52" s="114"/>
      <c r="G52" s="115"/>
      <c r="H52" s="116"/>
      <c r="I52" s="116"/>
      <c r="J52" s="163"/>
    </row>
    <row r="53" spans="1:10" x14ac:dyDescent="0.25">
      <c r="A53" s="111"/>
      <c r="B53" s="102"/>
      <c r="C53" s="113">
        <v>0</v>
      </c>
      <c r="D53" s="113">
        <v>0</v>
      </c>
      <c r="E53" s="100">
        <f t="shared" si="0"/>
        <v>869057.25999999989</v>
      </c>
      <c r="F53" s="114"/>
      <c r="G53" s="115"/>
      <c r="H53" s="116"/>
      <c r="I53" s="116"/>
      <c r="J53" s="163"/>
    </row>
    <row r="54" spans="1:10" x14ac:dyDescent="0.25">
      <c r="A54" s="111"/>
      <c r="B54" s="102"/>
      <c r="C54" s="113">
        <v>0</v>
      </c>
      <c r="D54" s="113">
        <v>0</v>
      </c>
      <c r="E54" s="112">
        <f t="shared" si="0"/>
        <v>869057.25999999989</v>
      </c>
      <c r="F54" s="114"/>
      <c r="G54" s="115"/>
      <c r="H54" s="116"/>
      <c r="I54" s="116"/>
      <c r="J54" s="163"/>
    </row>
    <row r="55" spans="1:10" x14ac:dyDescent="0.25">
      <c r="A55" s="111"/>
      <c r="B55" s="102"/>
      <c r="C55" s="113">
        <v>0</v>
      </c>
      <c r="D55" s="113">
        <v>0</v>
      </c>
      <c r="E55" s="100">
        <f t="shared" si="0"/>
        <v>869057.25999999989</v>
      </c>
      <c r="F55" s="114"/>
      <c r="G55" s="115"/>
      <c r="H55" s="116"/>
      <c r="I55" s="116"/>
      <c r="J55" s="163"/>
    </row>
    <row r="56" spans="1:10" x14ac:dyDescent="0.25">
      <c r="A56" s="111"/>
      <c r="B56" s="102"/>
      <c r="C56" s="113">
        <v>0</v>
      </c>
      <c r="D56" s="113">
        <v>0</v>
      </c>
      <c r="E56" s="112">
        <f t="shared" si="0"/>
        <v>869057.25999999989</v>
      </c>
      <c r="F56" s="114"/>
      <c r="G56" s="115"/>
      <c r="H56" s="116"/>
      <c r="I56" s="103"/>
      <c r="J56" s="163"/>
    </row>
    <row r="57" spans="1:10" x14ac:dyDescent="0.25">
      <c r="A57" s="111"/>
      <c r="B57" s="102"/>
      <c r="C57" s="113">
        <v>0</v>
      </c>
      <c r="D57" s="113">
        <v>0</v>
      </c>
      <c r="E57" s="100">
        <f t="shared" si="0"/>
        <v>869057.25999999989</v>
      </c>
      <c r="F57" s="114"/>
      <c r="G57" s="115"/>
      <c r="H57" s="116"/>
      <c r="I57" s="116"/>
      <c r="J57" s="163"/>
    </row>
    <row r="58" spans="1:10" x14ac:dyDescent="0.25">
      <c r="A58" s="111"/>
      <c r="B58" s="102"/>
      <c r="C58" s="113">
        <v>0</v>
      </c>
      <c r="D58" s="113">
        <v>0</v>
      </c>
      <c r="E58" s="112">
        <f t="shared" si="0"/>
        <v>869057.25999999989</v>
      </c>
      <c r="F58" s="114"/>
      <c r="G58" s="115"/>
      <c r="H58" s="116"/>
      <c r="I58" s="116"/>
      <c r="J58" s="163"/>
    </row>
    <row r="59" spans="1:10" x14ac:dyDescent="0.25">
      <c r="A59" s="111"/>
      <c r="B59" s="102"/>
      <c r="C59" s="113">
        <v>0</v>
      </c>
      <c r="D59" s="113">
        <v>0</v>
      </c>
      <c r="E59" s="100">
        <f t="shared" si="0"/>
        <v>869057.25999999989</v>
      </c>
      <c r="F59" s="114"/>
      <c r="G59" s="115"/>
      <c r="H59" s="116"/>
      <c r="I59" s="116"/>
      <c r="J59" s="163"/>
    </row>
    <row r="60" spans="1:10" x14ac:dyDescent="0.25">
      <c r="A60" s="111"/>
      <c r="B60" s="102"/>
      <c r="C60" s="113">
        <v>0</v>
      </c>
      <c r="D60" s="113">
        <v>0</v>
      </c>
      <c r="E60" s="112">
        <f t="shared" si="0"/>
        <v>869057.25999999989</v>
      </c>
      <c r="F60" s="114"/>
      <c r="G60" s="115"/>
      <c r="H60" s="116"/>
      <c r="I60" s="103"/>
      <c r="J60" s="163"/>
    </row>
    <row r="61" spans="1:10" x14ac:dyDescent="0.25">
      <c r="A61" s="111"/>
      <c r="B61" s="102"/>
      <c r="C61" s="113">
        <v>0</v>
      </c>
      <c r="D61" s="113">
        <v>0</v>
      </c>
      <c r="E61" s="100">
        <f t="shared" si="0"/>
        <v>869057.25999999989</v>
      </c>
      <c r="F61" s="114"/>
      <c r="G61" s="115"/>
      <c r="H61" s="116"/>
      <c r="I61" s="103"/>
      <c r="J61" s="163"/>
    </row>
    <row r="62" spans="1:10" x14ac:dyDescent="0.25">
      <c r="A62" s="111"/>
      <c r="B62" s="102"/>
      <c r="C62" s="113">
        <v>0</v>
      </c>
      <c r="D62" s="113">
        <v>0</v>
      </c>
      <c r="E62" s="112">
        <f t="shared" si="0"/>
        <v>869057.25999999989</v>
      </c>
      <c r="F62" s="114"/>
      <c r="G62" s="115"/>
      <c r="H62" s="116"/>
      <c r="I62" s="103"/>
      <c r="J62" s="163"/>
    </row>
    <row r="63" spans="1:10" x14ac:dyDescent="0.25">
      <c r="A63" s="111"/>
      <c r="B63" s="102"/>
      <c r="C63" s="113">
        <v>0</v>
      </c>
      <c r="D63" s="113">
        <v>0</v>
      </c>
      <c r="E63" s="100">
        <f t="shared" si="0"/>
        <v>869057.25999999989</v>
      </c>
      <c r="F63" s="114"/>
      <c r="G63" s="115"/>
      <c r="H63" s="116"/>
      <c r="I63" s="103"/>
      <c r="J63" s="163"/>
    </row>
    <row r="64" spans="1:10" x14ac:dyDescent="0.25">
      <c r="A64" s="111"/>
      <c r="B64" s="102"/>
      <c r="C64" s="113">
        <v>0</v>
      </c>
      <c r="D64" s="113">
        <v>0</v>
      </c>
      <c r="E64" s="112">
        <f t="shared" si="0"/>
        <v>869057.25999999989</v>
      </c>
      <c r="F64" s="114"/>
      <c r="G64" s="115"/>
      <c r="H64" s="116"/>
      <c r="I64" s="103"/>
      <c r="J64" s="163"/>
    </row>
    <row r="65" spans="1:10" x14ac:dyDescent="0.25">
      <c r="A65" s="111"/>
      <c r="B65" s="102"/>
      <c r="C65" s="113">
        <v>0</v>
      </c>
      <c r="D65" s="194">
        <v>0</v>
      </c>
      <c r="E65" s="100">
        <f t="shared" si="0"/>
        <v>869057.25999999989</v>
      </c>
      <c r="F65" s="114"/>
      <c r="G65" s="115"/>
      <c r="H65" s="116"/>
      <c r="I65" s="103"/>
      <c r="J65" s="163"/>
    </row>
    <row r="66" spans="1:10" x14ac:dyDescent="0.25">
      <c r="A66" s="111"/>
      <c r="B66" s="102"/>
      <c r="C66" s="113">
        <v>0</v>
      </c>
      <c r="D66" s="113">
        <v>0</v>
      </c>
      <c r="E66" s="112">
        <f t="shared" si="0"/>
        <v>869057.25999999989</v>
      </c>
      <c r="F66" s="114"/>
      <c r="G66" s="115"/>
      <c r="H66" s="116"/>
      <c r="I66" s="103"/>
      <c r="J66" s="163"/>
    </row>
    <row r="67" spans="1:10" x14ac:dyDescent="0.25">
      <c r="A67" s="111"/>
      <c r="B67" s="102"/>
      <c r="C67" s="113">
        <v>0</v>
      </c>
      <c r="D67" s="113">
        <v>0</v>
      </c>
      <c r="E67" s="100">
        <f t="shared" si="0"/>
        <v>869057.25999999989</v>
      </c>
      <c r="F67" s="114"/>
      <c r="G67" s="115"/>
      <c r="H67" s="116"/>
      <c r="I67" s="103"/>
      <c r="J67" s="163"/>
    </row>
    <row r="68" spans="1:10" x14ac:dyDescent="0.25">
      <c r="A68" s="111"/>
      <c r="B68" s="102"/>
      <c r="C68" s="113">
        <v>0</v>
      </c>
      <c r="D68" s="113">
        <v>0</v>
      </c>
      <c r="E68" s="112">
        <f t="shared" si="0"/>
        <v>869057.25999999989</v>
      </c>
      <c r="F68" s="114"/>
      <c r="G68" s="115"/>
      <c r="H68" s="116"/>
      <c r="I68" s="103"/>
      <c r="J68" s="163"/>
    </row>
    <row r="69" spans="1:10" x14ac:dyDescent="0.25">
      <c r="A69" s="111"/>
      <c r="B69" s="102"/>
      <c r="C69" s="113">
        <v>0</v>
      </c>
      <c r="D69" s="113">
        <v>0</v>
      </c>
      <c r="E69" s="100">
        <f t="shared" si="0"/>
        <v>869057.25999999989</v>
      </c>
      <c r="F69" s="114"/>
      <c r="G69" s="115"/>
      <c r="H69" s="116"/>
      <c r="I69" s="103"/>
      <c r="J69" s="163"/>
    </row>
    <row r="70" spans="1:10" x14ac:dyDescent="0.25">
      <c r="A70" s="111"/>
      <c r="B70" s="102"/>
      <c r="C70" s="113">
        <v>0</v>
      </c>
      <c r="D70" s="113">
        <v>0</v>
      </c>
      <c r="E70" s="112">
        <f t="shared" si="0"/>
        <v>869057.25999999989</v>
      </c>
      <c r="F70" s="114"/>
      <c r="G70" s="115"/>
      <c r="H70" s="116"/>
      <c r="I70" s="103"/>
      <c r="J70" s="163"/>
    </row>
    <row r="71" spans="1:10" x14ac:dyDescent="0.25">
      <c r="A71" s="111"/>
      <c r="B71" s="102"/>
      <c r="C71" s="113">
        <v>0</v>
      </c>
      <c r="D71" s="113">
        <v>0</v>
      </c>
      <c r="E71" s="100">
        <f t="shared" si="0"/>
        <v>869057.25999999989</v>
      </c>
      <c r="F71" s="114"/>
      <c r="G71" s="115"/>
      <c r="H71" s="116"/>
      <c r="I71" s="103"/>
      <c r="J71" s="163"/>
    </row>
    <row r="72" spans="1:10" x14ac:dyDescent="0.25">
      <c r="A72" s="111"/>
      <c r="B72" s="102"/>
      <c r="C72" s="113">
        <v>0</v>
      </c>
      <c r="D72" s="113">
        <v>0</v>
      </c>
      <c r="E72" s="112">
        <f t="shared" ref="E72:E118" si="1">E71-C72+D72</f>
        <v>869057.25999999989</v>
      </c>
      <c r="F72" s="114"/>
      <c r="G72" s="115"/>
      <c r="H72" s="116"/>
      <c r="I72" s="103"/>
      <c r="J72" s="163"/>
    </row>
    <row r="73" spans="1:10" x14ac:dyDescent="0.25">
      <c r="A73" s="111"/>
      <c r="B73" s="102"/>
      <c r="C73" s="113">
        <v>0</v>
      </c>
      <c r="D73" s="113">
        <v>0</v>
      </c>
      <c r="E73" s="100">
        <f t="shared" si="1"/>
        <v>869057.25999999989</v>
      </c>
      <c r="F73" s="114"/>
      <c r="G73" s="115"/>
      <c r="H73" s="116"/>
      <c r="I73" s="103"/>
      <c r="J73" s="163"/>
    </row>
    <row r="74" spans="1:10" x14ac:dyDescent="0.25">
      <c r="A74" s="111"/>
      <c r="B74" s="102"/>
      <c r="C74" s="113">
        <v>0</v>
      </c>
      <c r="D74" s="113">
        <v>0</v>
      </c>
      <c r="E74" s="112">
        <f t="shared" si="1"/>
        <v>869057.25999999989</v>
      </c>
      <c r="F74" s="114"/>
      <c r="G74" s="115"/>
      <c r="H74" s="116"/>
      <c r="I74" s="103"/>
      <c r="J74" s="163"/>
    </row>
    <row r="75" spans="1:10" x14ac:dyDescent="0.25">
      <c r="A75" s="111"/>
      <c r="B75" s="102"/>
      <c r="C75" s="113">
        <v>0</v>
      </c>
      <c r="D75" s="113">
        <v>0</v>
      </c>
      <c r="E75" s="100">
        <f t="shared" si="1"/>
        <v>869057.25999999989</v>
      </c>
      <c r="F75" s="114"/>
      <c r="G75" s="115"/>
      <c r="H75" s="116"/>
      <c r="I75" s="103"/>
      <c r="J75" s="163"/>
    </row>
    <row r="76" spans="1:10" x14ac:dyDescent="0.25">
      <c r="A76" s="111"/>
      <c r="B76" s="102"/>
      <c r="C76" s="113">
        <v>0</v>
      </c>
      <c r="D76" s="113">
        <v>0</v>
      </c>
      <c r="E76" s="112">
        <f t="shared" si="1"/>
        <v>869057.25999999989</v>
      </c>
      <c r="F76" s="114"/>
      <c r="G76" s="115"/>
      <c r="H76" s="116"/>
      <c r="I76" s="103"/>
      <c r="J76" s="163"/>
    </row>
    <row r="77" spans="1:10" x14ac:dyDescent="0.25">
      <c r="A77" s="111"/>
      <c r="B77" s="102"/>
      <c r="C77" s="113">
        <v>0</v>
      </c>
      <c r="D77" s="113">
        <v>0</v>
      </c>
      <c r="E77" s="100">
        <f t="shared" si="1"/>
        <v>869057.25999999989</v>
      </c>
      <c r="F77" s="114"/>
      <c r="G77" s="115"/>
      <c r="H77" s="116"/>
      <c r="I77" s="103"/>
      <c r="J77" s="163"/>
    </row>
    <row r="78" spans="1:10" x14ac:dyDescent="0.25">
      <c r="A78" s="111"/>
      <c r="B78" s="102"/>
      <c r="C78" s="113">
        <v>0</v>
      </c>
      <c r="D78" s="113">
        <v>0</v>
      </c>
      <c r="E78" s="112">
        <f t="shared" si="1"/>
        <v>869057.25999999989</v>
      </c>
      <c r="F78" s="114"/>
      <c r="G78" s="115"/>
      <c r="H78" s="116"/>
      <c r="I78" s="103"/>
      <c r="J78" s="163"/>
    </row>
    <row r="79" spans="1:10" x14ac:dyDescent="0.25">
      <c r="A79" s="111"/>
      <c r="B79" s="102"/>
      <c r="C79" s="113">
        <v>0</v>
      </c>
      <c r="D79" s="113">
        <v>0</v>
      </c>
      <c r="E79" s="100">
        <f t="shared" si="1"/>
        <v>869057.25999999989</v>
      </c>
      <c r="F79" s="114"/>
      <c r="G79" s="115"/>
      <c r="H79" s="116"/>
      <c r="I79" s="103"/>
      <c r="J79" s="163"/>
    </row>
    <row r="80" spans="1:10" x14ac:dyDescent="0.25">
      <c r="A80" s="111"/>
      <c r="B80" s="102"/>
      <c r="C80" s="113">
        <v>0</v>
      </c>
      <c r="D80" s="113">
        <v>0</v>
      </c>
      <c r="E80" s="112">
        <f t="shared" si="1"/>
        <v>869057.25999999989</v>
      </c>
      <c r="F80" s="114"/>
      <c r="G80" s="115"/>
      <c r="H80" s="116"/>
      <c r="I80" s="103"/>
      <c r="J80" s="163"/>
    </row>
    <row r="81" spans="1:10" x14ac:dyDescent="0.25">
      <c r="A81" s="111"/>
      <c r="B81" s="102"/>
      <c r="C81" s="113">
        <v>0</v>
      </c>
      <c r="D81" s="113">
        <v>0</v>
      </c>
      <c r="E81" s="100">
        <f t="shared" si="1"/>
        <v>869057.25999999989</v>
      </c>
      <c r="F81" s="114"/>
      <c r="G81" s="115"/>
      <c r="H81" s="116"/>
      <c r="I81" s="103"/>
      <c r="J81" s="163"/>
    </row>
    <row r="82" spans="1:10" x14ac:dyDescent="0.25">
      <c r="A82" s="111"/>
      <c r="B82" s="102"/>
      <c r="C82" s="113">
        <v>0</v>
      </c>
      <c r="D82" s="113">
        <v>0</v>
      </c>
      <c r="E82" s="112">
        <f t="shared" si="1"/>
        <v>869057.25999999989</v>
      </c>
      <c r="F82" s="173"/>
      <c r="G82" s="174"/>
      <c r="H82" s="175"/>
      <c r="I82" s="172"/>
      <c r="J82" s="163"/>
    </row>
    <row r="83" spans="1:10" x14ac:dyDescent="0.25">
      <c r="A83" s="111"/>
      <c r="B83" s="102"/>
      <c r="C83" s="113">
        <v>0</v>
      </c>
      <c r="D83" s="113">
        <v>0</v>
      </c>
      <c r="E83" s="100">
        <f t="shared" si="1"/>
        <v>869057.25999999989</v>
      </c>
      <c r="F83" s="173"/>
      <c r="G83" s="174"/>
      <c r="H83" s="175"/>
      <c r="I83" s="172"/>
      <c r="J83" s="163"/>
    </row>
    <row r="84" spans="1:10" x14ac:dyDescent="0.25">
      <c r="A84" s="111"/>
      <c r="B84" s="102"/>
      <c r="C84" s="113">
        <v>0</v>
      </c>
      <c r="D84" s="113">
        <v>0</v>
      </c>
      <c r="E84" s="112">
        <f t="shared" si="1"/>
        <v>869057.25999999989</v>
      </c>
      <c r="F84" s="173"/>
      <c r="G84" s="174"/>
      <c r="H84" s="175"/>
      <c r="I84" s="172"/>
      <c r="J84" s="163"/>
    </row>
    <row r="85" spans="1:10" x14ac:dyDescent="0.25">
      <c r="A85" s="111"/>
      <c r="B85" s="102"/>
      <c r="C85" s="113">
        <v>0</v>
      </c>
      <c r="D85" s="113">
        <v>0</v>
      </c>
      <c r="E85" s="100">
        <f t="shared" si="1"/>
        <v>869057.25999999989</v>
      </c>
      <c r="F85" s="173"/>
      <c r="G85" s="174"/>
      <c r="H85" s="175"/>
      <c r="I85" s="172"/>
      <c r="J85" s="163"/>
    </row>
    <row r="86" spans="1:10" x14ac:dyDescent="0.25">
      <c r="A86" s="111"/>
      <c r="B86" s="102"/>
      <c r="C86" s="113">
        <v>0</v>
      </c>
      <c r="D86" s="113">
        <v>0</v>
      </c>
      <c r="E86" s="112">
        <f t="shared" si="1"/>
        <v>869057.25999999989</v>
      </c>
      <c r="F86" s="173"/>
      <c r="G86" s="174"/>
      <c r="H86" s="175"/>
      <c r="I86" s="172"/>
      <c r="J86" s="163"/>
    </row>
    <row r="87" spans="1:10" x14ac:dyDescent="0.25">
      <c r="A87" s="111"/>
      <c r="B87" s="102"/>
      <c r="C87" s="113">
        <v>0</v>
      </c>
      <c r="D87" s="113">
        <v>0</v>
      </c>
      <c r="E87" s="100">
        <f t="shared" si="1"/>
        <v>869057.25999999989</v>
      </c>
      <c r="F87" s="173"/>
      <c r="G87" s="174"/>
      <c r="H87" s="175"/>
      <c r="I87" s="172"/>
      <c r="J87" s="163"/>
    </row>
    <row r="88" spans="1:10" x14ac:dyDescent="0.25">
      <c r="A88" s="111"/>
      <c r="B88" s="102"/>
      <c r="C88" s="113">
        <v>0</v>
      </c>
      <c r="D88" s="113">
        <v>0</v>
      </c>
      <c r="E88" s="112">
        <f t="shared" si="1"/>
        <v>869057.25999999989</v>
      </c>
      <c r="F88" s="173"/>
      <c r="G88" s="174"/>
      <c r="H88" s="175"/>
      <c r="I88" s="172"/>
      <c r="J88" s="163"/>
    </row>
    <row r="89" spans="1:10" x14ac:dyDescent="0.25">
      <c r="A89" s="111"/>
      <c r="B89" s="102"/>
      <c r="C89" s="113">
        <v>0</v>
      </c>
      <c r="D89" s="113">
        <v>0</v>
      </c>
      <c r="E89" s="100">
        <f t="shared" si="1"/>
        <v>869057.25999999989</v>
      </c>
      <c r="F89" s="173"/>
      <c r="G89" s="174"/>
      <c r="H89" s="175"/>
      <c r="I89" s="172"/>
      <c r="J89" s="163"/>
    </row>
    <row r="90" spans="1:10" x14ac:dyDescent="0.25">
      <c r="A90" s="111"/>
      <c r="B90" s="102"/>
      <c r="C90" s="113">
        <v>0</v>
      </c>
      <c r="D90" s="113">
        <v>0</v>
      </c>
      <c r="E90" s="112">
        <f t="shared" si="1"/>
        <v>869057.25999999989</v>
      </c>
      <c r="F90" s="173"/>
      <c r="G90" s="174"/>
      <c r="H90" s="175"/>
      <c r="I90" s="172"/>
      <c r="J90" s="163"/>
    </row>
    <row r="91" spans="1:10" x14ac:dyDescent="0.25">
      <c r="A91" s="111"/>
      <c r="B91" s="102"/>
      <c r="C91" s="113">
        <v>0</v>
      </c>
      <c r="D91" s="113">
        <v>0</v>
      </c>
      <c r="E91" s="100">
        <f t="shared" si="1"/>
        <v>869057.25999999989</v>
      </c>
      <c r="F91" s="173"/>
      <c r="G91" s="174"/>
      <c r="H91" s="175"/>
      <c r="I91" s="172"/>
      <c r="J91" s="163"/>
    </row>
    <row r="92" spans="1:10" x14ac:dyDescent="0.25">
      <c r="A92" s="111"/>
      <c r="B92" s="102"/>
      <c r="C92" s="113">
        <v>0</v>
      </c>
      <c r="D92" s="113">
        <v>0</v>
      </c>
      <c r="E92" s="112">
        <f t="shared" si="1"/>
        <v>869057.25999999989</v>
      </c>
      <c r="F92" s="173"/>
      <c r="G92" s="174"/>
      <c r="H92" s="175"/>
      <c r="I92" s="172"/>
      <c r="J92" s="163"/>
    </row>
    <row r="93" spans="1:10" x14ac:dyDescent="0.25">
      <c r="A93" s="111"/>
      <c r="B93" s="102"/>
      <c r="C93" s="113">
        <v>0</v>
      </c>
      <c r="D93" s="113">
        <v>0</v>
      </c>
      <c r="E93" s="100">
        <f t="shared" si="1"/>
        <v>869057.25999999989</v>
      </c>
      <c r="F93" s="173"/>
      <c r="G93" s="174"/>
      <c r="H93" s="175"/>
      <c r="I93" s="172"/>
      <c r="J93" s="163"/>
    </row>
    <row r="94" spans="1:10" x14ac:dyDescent="0.25">
      <c r="A94" s="111"/>
      <c r="B94" s="102"/>
      <c r="C94" s="113">
        <v>0</v>
      </c>
      <c r="D94" s="113">
        <v>0</v>
      </c>
      <c r="E94" s="112">
        <f t="shared" si="1"/>
        <v>869057.25999999989</v>
      </c>
      <c r="F94" s="173"/>
      <c r="G94" s="174"/>
      <c r="H94" s="175"/>
      <c r="I94" s="172"/>
      <c r="J94" s="163"/>
    </row>
    <row r="95" spans="1:10" x14ac:dyDescent="0.25">
      <c r="A95" s="111"/>
      <c r="B95" s="102"/>
      <c r="C95" s="113">
        <v>0</v>
      </c>
      <c r="D95" s="113">
        <v>0</v>
      </c>
      <c r="E95" s="100">
        <f t="shared" si="1"/>
        <v>869057.25999999989</v>
      </c>
      <c r="F95" s="173"/>
      <c r="G95" s="174"/>
      <c r="H95" s="175"/>
      <c r="I95" s="172"/>
      <c r="J95" s="163"/>
    </row>
    <row r="96" spans="1:10" x14ac:dyDescent="0.25">
      <c r="A96" s="111"/>
      <c r="B96" s="102"/>
      <c r="C96" s="113">
        <v>0</v>
      </c>
      <c r="D96" s="113">
        <v>0</v>
      </c>
      <c r="E96" s="112">
        <f t="shared" si="1"/>
        <v>869057.25999999989</v>
      </c>
      <c r="F96" s="173"/>
      <c r="G96" s="174"/>
      <c r="H96" s="175"/>
      <c r="I96" s="172"/>
      <c r="J96" s="163"/>
    </row>
    <row r="97" spans="1:10" x14ac:dyDescent="0.25">
      <c r="A97" s="111"/>
      <c r="B97" s="102"/>
      <c r="C97" s="113">
        <v>0</v>
      </c>
      <c r="D97" s="113">
        <v>0</v>
      </c>
      <c r="E97" s="100">
        <f t="shared" si="1"/>
        <v>869057.25999999989</v>
      </c>
      <c r="F97" s="173"/>
      <c r="G97" s="174"/>
      <c r="H97" s="175"/>
      <c r="I97" s="172"/>
      <c r="J97" s="163"/>
    </row>
    <row r="98" spans="1:10" x14ac:dyDescent="0.25">
      <c r="A98" s="111"/>
      <c r="B98" s="102"/>
      <c r="C98" s="113">
        <v>0</v>
      </c>
      <c r="D98" s="113">
        <v>0</v>
      </c>
      <c r="E98" s="112">
        <f t="shared" si="1"/>
        <v>869057.25999999989</v>
      </c>
      <c r="F98" s="173"/>
      <c r="G98" s="174"/>
      <c r="H98" s="175"/>
      <c r="I98" s="172"/>
      <c r="J98" s="163"/>
    </row>
    <row r="99" spans="1:10" x14ac:dyDescent="0.25">
      <c r="A99" s="111"/>
      <c r="B99" s="102"/>
      <c r="C99" s="113">
        <v>0</v>
      </c>
      <c r="D99" s="113">
        <v>0</v>
      </c>
      <c r="E99" s="100">
        <f t="shared" si="1"/>
        <v>869057.25999999989</v>
      </c>
      <c r="F99" s="173"/>
      <c r="G99" s="174"/>
      <c r="H99" s="175"/>
      <c r="I99" s="172"/>
      <c r="J99" s="163"/>
    </row>
    <row r="100" spans="1:10" x14ac:dyDescent="0.25">
      <c r="A100" s="111"/>
      <c r="B100" s="102"/>
      <c r="C100" s="113">
        <v>0</v>
      </c>
      <c r="D100" s="113">
        <v>0</v>
      </c>
      <c r="E100" s="112">
        <f t="shared" si="1"/>
        <v>869057.25999999989</v>
      </c>
      <c r="F100" s="173"/>
      <c r="G100" s="174"/>
      <c r="H100" s="175"/>
      <c r="I100" s="172"/>
      <c r="J100" s="163"/>
    </row>
    <row r="101" spans="1:10" x14ac:dyDescent="0.25">
      <c r="A101" s="111"/>
      <c r="B101" s="102"/>
      <c r="C101" s="113">
        <v>0</v>
      </c>
      <c r="D101" s="113">
        <v>0</v>
      </c>
      <c r="E101" s="100">
        <f t="shared" si="1"/>
        <v>869057.25999999989</v>
      </c>
      <c r="F101" s="173"/>
      <c r="G101" s="174"/>
      <c r="H101" s="175"/>
      <c r="I101" s="172"/>
      <c r="J101" s="163"/>
    </row>
    <row r="102" spans="1:10" x14ac:dyDescent="0.25">
      <c r="A102" s="111"/>
      <c r="B102" s="102"/>
      <c r="C102" s="113">
        <v>0</v>
      </c>
      <c r="D102" s="113">
        <v>0</v>
      </c>
      <c r="E102" s="112">
        <f t="shared" si="1"/>
        <v>869057.25999999989</v>
      </c>
      <c r="F102" s="173"/>
      <c r="G102" s="174"/>
      <c r="H102" s="175"/>
      <c r="I102" s="172"/>
      <c r="J102" s="163"/>
    </row>
    <row r="103" spans="1:10" x14ac:dyDescent="0.25">
      <c r="A103" s="111"/>
      <c r="B103" s="102"/>
      <c r="C103" s="113">
        <v>0</v>
      </c>
      <c r="D103" s="113">
        <v>0</v>
      </c>
      <c r="E103" s="100">
        <f t="shared" si="1"/>
        <v>869057.25999999989</v>
      </c>
      <c r="F103" s="173"/>
      <c r="G103" s="174"/>
      <c r="H103" s="175"/>
      <c r="I103" s="172"/>
      <c r="J103" s="163"/>
    </row>
    <row r="104" spans="1:10" x14ac:dyDescent="0.25">
      <c r="A104" s="111"/>
      <c r="B104" s="102"/>
      <c r="C104" s="113">
        <v>0</v>
      </c>
      <c r="D104" s="113">
        <v>0</v>
      </c>
      <c r="E104" s="112">
        <f t="shared" si="1"/>
        <v>869057.25999999989</v>
      </c>
      <c r="F104" s="173"/>
      <c r="G104" s="174"/>
      <c r="H104" s="175"/>
      <c r="I104" s="172"/>
      <c r="J104" s="163"/>
    </row>
    <row r="105" spans="1:10" x14ac:dyDescent="0.25">
      <c r="A105" s="111"/>
      <c r="B105" s="102"/>
      <c r="C105" s="113">
        <v>0</v>
      </c>
      <c r="D105" s="113">
        <v>0</v>
      </c>
      <c r="E105" s="100">
        <f t="shared" si="1"/>
        <v>869057.25999999989</v>
      </c>
      <c r="F105" s="173"/>
      <c r="G105" s="174"/>
      <c r="H105" s="175"/>
      <c r="I105" s="172"/>
      <c r="J105" s="163"/>
    </row>
    <row r="106" spans="1:10" x14ac:dyDescent="0.25">
      <c r="A106" s="111"/>
      <c r="B106" s="102"/>
      <c r="C106" s="113">
        <v>0</v>
      </c>
      <c r="D106" s="113">
        <v>0</v>
      </c>
      <c r="E106" s="112">
        <f t="shared" si="1"/>
        <v>869057.25999999989</v>
      </c>
      <c r="F106" s="173"/>
      <c r="G106" s="174"/>
      <c r="H106" s="175"/>
      <c r="I106" s="172"/>
      <c r="J106" s="163"/>
    </row>
    <row r="107" spans="1:10" x14ac:dyDescent="0.25">
      <c r="A107" s="111"/>
      <c r="B107" s="102"/>
      <c r="C107" s="113">
        <v>0</v>
      </c>
      <c r="D107" s="113">
        <v>0</v>
      </c>
      <c r="E107" s="100">
        <f t="shared" si="1"/>
        <v>869057.25999999989</v>
      </c>
      <c r="F107" s="173"/>
      <c r="G107" s="174"/>
      <c r="H107" s="175"/>
      <c r="I107" s="172"/>
      <c r="J107" s="163"/>
    </row>
    <row r="108" spans="1:10" x14ac:dyDescent="0.25">
      <c r="A108" s="111"/>
      <c r="B108" s="102"/>
      <c r="C108" s="113">
        <v>0</v>
      </c>
      <c r="D108" s="113">
        <v>0</v>
      </c>
      <c r="E108" s="112">
        <f t="shared" si="1"/>
        <v>869057.25999999989</v>
      </c>
      <c r="F108" s="173"/>
      <c r="G108" s="174"/>
      <c r="H108" s="175"/>
      <c r="I108" s="172"/>
      <c r="J108" s="163"/>
    </row>
    <row r="109" spans="1:10" x14ac:dyDescent="0.25">
      <c r="A109" s="111"/>
      <c r="B109" s="102"/>
      <c r="C109" s="113">
        <v>0</v>
      </c>
      <c r="D109" s="113">
        <v>0</v>
      </c>
      <c r="E109" s="100">
        <f t="shared" si="1"/>
        <v>869057.25999999989</v>
      </c>
      <c r="F109" s="173"/>
      <c r="G109" s="174"/>
      <c r="H109" s="175"/>
      <c r="I109" s="172"/>
      <c r="J109" s="163"/>
    </row>
    <row r="110" spans="1:10" x14ac:dyDescent="0.25">
      <c r="A110" s="111"/>
      <c r="B110" s="102"/>
      <c r="C110" s="113">
        <v>0</v>
      </c>
      <c r="D110" s="113">
        <v>0</v>
      </c>
      <c r="E110" s="112">
        <f t="shared" si="1"/>
        <v>869057.25999999989</v>
      </c>
      <c r="F110" s="173"/>
      <c r="G110" s="174"/>
      <c r="H110" s="175"/>
      <c r="I110" s="172"/>
      <c r="J110" s="163"/>
    </row>
    <row r="111" spans="1:10" x14ac:dyDescent="0.25">
      <c r="A111" s="111"/>
      <c r="B111" s="102"/>
      <c r="C111" s="113">
        <v>0</v>
      </c>
      <c r="D111" s="113">
        <v>0</v>
      </c>
      <c r="E111" s="100">
        <f t="shared" si="1"/>
        <v>869057.25999999989</v>
      </c>
      <c r="F111" s="173"/>
      <c r="G111" s="174"/>
      <c r="H111" s="175"/>
      <c r="I111" s="172"/>
      <c r="J111" s="163"/>
    </row>
    <row r="112" spans="1:10" x14ac:dyDescent="0.25">
      <c r="A112" s="111"/>
      <c r="B112" s="102"/>
      <c r="C112" s="113">
        <v>0</v>
      </c>
      <c r="D112" s="113">
        <v>0</v>
      </c>
      <c r="E112" s="112">
        <f t="shared" si="1"/>
        <v>869057.25999999989</v>
      </c>
      <c r="F112" s="173"/>
      <c r="G112" s="174"/>
      <c r="H112" s="175"/>
      <c r="I112" s="172"/>
      <c r="J112" s="163"/>
    </row>
    <row r="113" spans="1:10" x14ac:dyDescent="0.25">
      <c r="A113" s="111"/>
      <c r="B113" s="102"/>
      <c r="C113" s="113">
        <v>0</v>
      </c>
      <c r="D113" s="113">
        <v>0</v>
      </c>
      <c r="E113" s="100">
        <f t="shared" si="1"/>
        <v>869057.25999999989</v>
      </c>
      <c r="F113" s="173"/>
      <c r="G113" s="174"/>
      <c r="H113" s="175"/>
      <c r="I113" s="172"/>
      <c r="J113" s="163"/>
    </row>
    <row r="114" spans="1:10" x14ac:dyDescent="0.25">
      <c r="A114" s="111"/>
      <c r="B114" s="102"/>
      <c r="C114" s="113">
        <v>0</v>
      </c>
      <c r="D114" s="113">
        <v>0</v>
      </c>
      <c r="E114" s="112">
        <f t="shared" si="1"/>
        <v>869057.25999999989</v>
      </c>
      <c r="F114" s="173"/>
      <c r="G114" s="174"/>
      <c r="H114" s="175"/>
      <c r="I114" s="172"/>
      <c r="J114" s="163"/>
    </row>
    <row r="115" spans="1:10" x14ac:dyDescent="0.25">
      <c r="A115" s="111"/>
      <c r="B115" s="102"/>
      <c r="C115" s="113">
        <v>0</v>
      </c>
      <c r="D115" s="113">
        <v>0</v>
      </c>
      <c r="E115" s="100">
        <f t="shared" si="1"/>
        <v>869057.25999999989</v>
      </c>
      <c r="F115" s="173"/>
      <c r="G115" s="174"/>
      <c r="H115" s="175"/>
      <c r="I115" s="172"/>
      <c r="J115" s="163"/>
    </row>
    <row r="116" spans="1:10" x14ac:dyDescent="0.25">
      <c r="A116" s="111"/>
      <c r="B116" s="102"/>
      <c r="C116" s="113">
        <v>0</v>
      </c>
      <c r="D116" s="113">
        <v>0</v>
      </c>
      <c r="E116" s="112">
        <f t="shared" si="1"/>
        <v>869057.25999999989</v>
      </c>
      <c r="F116" s="173"/>
      <c r="G116" s="174"/>
      <c r="H116" s="175"/>
      <c r="I116" s="172"/>
      <c r="J116" s="163"/>
    </row>
    <row r="117" spans="1:10" x14ac:dyDescent="0.25">
      <c r="A117" s="111"/>
      <c r="B117" s="102"/>
      <c r="C117" s="113">
        <v>0</v>
      </c>
      <c r="D117" s="113">
        <v>0</v>
      </c>
      <c r="E117" s="100">
        <f t="shared" si="1"/>
        <v>869057.25999999989</v>
      </c>
      <c r="F117" s="173"/>
      <c r="G117" s="174"/>
      <c r="H117" s="175"/>
      <c r="I117" s="172"/>
      <c r="J117" s="163"/>
    </row>
    <row r="118" spans="1:10" x14ac:dyDescent="0.25">
      <c r="A118" s="111"/>
      <c r="B118" s="102"/>
      <c r="C118" s="113">
        <v>0</v>
      </c>
      <c r="D118" s="113">
        <v>0</v>
      </c>
      <c r="E118" s="112">
        <f t="shared" si="1"/>
        <v>869057.25999999989</v>
      </c>
      <c r="F118" s="173"/>
      <c r="G118" s="174"/>
      <c r="H118" s="175"/>
      <c r="I118" s="172"/>
      <c r="J118" s="163"/>
    </row>
    <row r="119" spans="1:10" x14ac:dyDescent="0.25">
      <c r="A119" s="111"/>
      <c r="B119" s="102"/>
      <c r="C119" s="113">
        <v>0</v>
      </c>
      <c r="D119" s="113">
        <v>0</v>
      </c>
      <c r="E119" s="112">
        <f t="shared" ref="E119:E154" si="2">E118-C119+D119</f>
        <v>869057.25999999989</v>
      </c>
      <c r="F119" s="173"/>
      <c r="G119" s="174"/>
      <c r="H119" s="175"/>
      <c r="I119" s="172"/>
      <c r="J119" s="163"/>
    </row>
    <row r="120" spans="1:10" x14ac:dyDescent="0.25">
      <c r="A120" s="111"/>
      <c r="B120" s="102"/>
      <c r="C120" s="113">
        <v>0</v>
      </c>
      <c r="D120" s="113">
        <v>0</v>
      </c>
      <c r="E120" s="100">
        <f t="shared" si="2"/>
        <v>869057.25999999989</v>
      </c>
      <c r="F120" s="173"/>
      <c r="G120" s="174"/>
      <c r="H120" s="175"/>
      <c r="I120" s="172"/>
      <c r="J120" s="163"/>
    </row>
    <row r="121" spans="1:10" x14ac:dyDescent="0.25">
      <c r="A121" s="111"/>
      <c r="B121" s="102"/>
      <c r="C121" s="113">
        <v>0</v>
      </c>
      <c r="D121" s="113">
        <v>0</v>
      </c>
      <c r="E121" s="112">
        <f t="shared" si="2"/>
        <v>869057.25999999989</v>
      </c>
      <c r="F121" s="173"/>
      <c r="G121" s="174"/>
      <c r="H121" s="175"/>
      <c r="I121" s="172"/>
      <c r="J121" s="163"/>
    </row>
    <row r="122" spans="1:10" x14ac:dyDescent="0.25">
      <c r="A122" s="111"/>
      <c r="B122" s="102"/>
      <c r="C122" s="113">
        <v>0</v>
      </c>
      <c r="D122" s="113">
        <v>0</v>
      </c>
      <c r="E122" s="100">
        <f t="shared" si="2"/>
        <v>869057.25999999989</v>
      </c>
      <c r="F122" s="173"/>
      <c r="G122" s="174"/>
      <c r="H122" s="175"/>
      <c r="I122" s="172"/>
      <c r="J122" s="163"/>
    </row>
    <row r="123" spans="1:10" x14ac:dyDescent="0.25">
      <c r="A123" s="111"/>
      <c r="B123" s="102"/>
      <c r="C123" s="113">
        <v>0</v>
      </c>
      <c r="D123" s="113">
        <v>0</v>
      </c>
      <c r="E123" s="112">
        <f t="shared" si="2"/>
        <v>869057.25999999989</v>
      </c>
      <c r="F123" s="173"/>
      <c r="G123" s="174"/>
      <c r="H123" s="175"/>
      <c r="I123" s="172"/>
      <c r="J123" s="163"/>
    </row>
    <row r="124" spans="1:10" s="117" customFormat="1" x14ac:dyDescent="0.25">
      <c r="A124" s="111"/>
      <c r="B124" s="102"/>
      <c r="C124" s="113">
        <v>0</v>
      </c>
      <c r="D124" s="113">
        <v>0</v>
      </c>
      <c r="E124" s="100">
        <f t="shared" si="2"/>
        <v>869057.25999999989</v>
      </c>
      <c r="F124" s="173"/>
      <c r="G124" s="174"/>
      <c r="H124" s="175"/>
      <c r="I124" s="172"/>
      <c r="J124" s="163"/>
    </row>
    <row r="125" spans="1:10" s="117" customFormat="1" x14ac:dyDescent="0.25">
      <c r="A125" s="111"/>
      <c r="B125" s="102"/>
      <c r="C125" s="113">
        <v>0</v>
      </c>
      <c r="D125" s="113">
        <v>0</v>
      </c>
      <c r="E125" s="112">
        <f t="shared" si="2"/>
        <v>869057.25999999989</v>
      </c>
      <c r="F125" s="173"/>
      <c r="G125" s="174"/>
      <c r="H125" s="175"/>
      <c r="I125" s="172"/>
      <c r="J125" s="163"/>
    </row>
    <row r="126" spans="1:10" s="117" customFormat="1" x14ac:dyDescent="0.25">
      <c r="A126" s="111"/>
      <c r="B126" s="102"/>
      <c r="C126" s="113">
        <v>0</v>
      </c>
      <c r="D126" s="113">
        <v>0</v>
      </c>
      <c r="E126" s="100">
        <f t="shared" si="2"/>
        <v>869057.25999999989</v>
      </c>
      <c r="F126" s="173"/>
      <c r="G126" s="174"/>
      <c r="H126" s="175"/>
      <c r="I126" s="172"/>
      <c r="J126" s="163"/>
    </row>
    <row r="127" spans="1:10" s="117" customFormat="1" x14ac:dyDescent="0.25">
      <c r="A127" s="111"/>
      <c r="B127" s="102"/>
      <c r="C127" s="113">
        <v>0</v>
      </c>
      <c r="D127" s="113">
        <v>0</v>
      </c>
      <c r="E127" s="112">
        <f t="shared" si="2"/>
        <v>869057.25999999989</v>
      </c>
      <c r="F127" s="173"/>
      <c r="G127" s="174"/>
      <c r="H127" s="175"/>
      <c r="I127" s="172"/>
      <c r="J127" s="163"/>
    </row>
    <row r="128" spans="1:10" s="117" customFormat="1" x14ac:dyDescent="0.25">
      <c r="A128" s="111"/>
      <c r="B128" s="102"/>
      <c r="C128" s="113">
        <v>0</v>
      </c>
      <c r="D128" s="113">
        <v>0</v>
      </c>
      <c r="E128" s="100">
        <f t="shared" si="2"/>
        <v>869057.25999999989</v>
      </c>
      <c r="F128" s="173"/>
      <c r="G128" s="174"/>
      <c r="H128" s="175"/>
      <c r="I128" s="172"/>
      <c r="J128" s="163"/>
    </row>
    <row r="129" spans="1:10" s="117" customFormat="1" x14ac:dyDescent="0.25">
      <c r="A129" s="111"/>
      <c r="B129" s="102"/>
      <c r="C129" s="113">
        <v>0</v>
      </c>
      <c r="D129" s="113">
        <v>0</v>
      </c>
      <c r="E129" s="112">
        <f t="shared" si="2"/>
        <v>869057.25999999989</v>
      </c>
      <c r="F129" s="173"/>
      <c r="G129" s="174"/>
      <c r="H129" s="175"/>
      <c r="I129" s="172"/>
      <c r="J129" s="163"/>
    </row>
    <row r="130" spans="1:10" s="117" customFormat="1" x14ac:dyDescent="0.25">
      <c r="A130" s="111"/>
      <c r="B130" s="102"/>
      <c r="C130" s="113">
        <v>0</v>
      </c>
      <c r="D130" s="113">
        <v>0</v>
      </c>
      <c r="E130" s="100">
        <f t="shared" si="2"/>
        <v>869057.25999999989</v>
      </c>
      <c r="F130" s="173"/>
      <c r="G130" s="174"/>
      <c r="H130" s="175"/>
      <c r="I130" s="172"/>
      <c r="J130" s="163"/>
    </row>
    <row r="131" spans="1:10" s="117" customFormat="1" x14ac:dyDescent="0.25">
      <c r="A131" s="111"/>
      <c r="B131" s="102"/>
      <c r="C131" s="113">
        <v>0</v>
      </c>
      <c r="D131" s="113">
        <v>0</v>
      </c>
      <c r="E131" s="112">
        <f t="shared" si="2"/>
        <v>869057.25999999989</v>
      </c>
      <c r="F131" s="173"/>
      <c r="G131" s="174"/>
      <c r="H131" s="175"/>
      <c r="I131" s="172"/>
      <c r="J131" s="163"/>
    </row>
    <row r="132" spans="1:10" s="117" customFormat="1" x14ac:dyDescent="0.25">
      <c r="A132" s="111"/>
      <c r="B132" s="102"/>
      <c r="C132" s="113">
        <v>0</v>
      </c>
      <c r="D132" s="113">
        <v>0</v>
      </c>
      <c r="E132" s="100">
        <f t="shared" si="2"/>
        <v>869057.25999999989</v>
      </c>
      <c r="F132" s="173"/>
      <c r="G132" s="174"/>
      <c r="H132" s="175"/>
      <c r="I132" s="172"/>
      <c r="J132" s="163"/>
    </row>
    <row r="133" spans="1:10" s="117" customFormat="1" x14ac:dyDescent="0.25">
      <c r="A133" s="111"/>
      <c r="B133" s="102"/>
      <c r="C133" s="113">
        <v>0</v>
      </c>
      <c r="D133" s="113">
        <v>0</v>
      </c>
      <c r="E133" s="112">
        <f t="shared" si="2"/>
        <v>869057.25999999989</v>
      </c>
      <c r="F133" s="173"/>
      <c r="G133" s="174"/>
      <c r="H133" s="175"/>
      <c r="I133" s="172"/>
      <c r="J133" s="163"/>
    </row>
    <row r="134" spans="1:10" s="117" customFormat="1" x14ac:dyDescent="0.25">
      <c r="A134" s="111"/>
      <c r="B134" s="197"/>
      <c r="C134" s="113">
        <v>0</v>
      </c>
      <c r="D134" s="113">
        <v>0</v>
      </c>
      <c r="E134" s="100">
        <f t="shared" si="2"/>
        <v>869057.25999999989</v>
      </c>
      <c r="F134" s="173"/>
      <c r="G134" s="174"/>
      <c r="H134" s="175"/>
      <c r="I134" s="172"/>
      <c r="J134" s="163"/>
    </row>
    <row r="135" spans="1:10" s="117" customFormat="1" x14ac:dyDescent="0.25">
      <c r="A135" s="111"/>
      <c r="B135" s="102"/>
      <c r="C135" s="113">
        <v>0</v>
      </c>
      <c r="D135" s="113">
        <v>0</v>
      </c>
      <c r="E135" s="112">
        <f t="shared" si="2"/>
        <v>869057.25999999989</v>
      </c>
      <c r="F135" s="173"/>
      <c r="G135" s="174"/>
      <c r="H135" s="175"/>
      <c r="I135" s="172"/>
      <c r="J135" s="163"/>
    </row>
    <row r="136" spans="1:10" s="117" customFormat="1" x14ac:dyDescent="0.25">
      <c r="A136" s="111"/>
      <c r="B136" s="102"/>
      <c r="C136" s="113">
        <v>0</v>
      </c>
      <c r="D136" s="113">
        <v>0</v>
      </c>
      <c r="E136" s="100">
        <f t="shared" si="2"/>
        <v>869057.25999999989</v>
      </c>
      <c r="F136" s="173"/>
      <c r="G136" s="174"/>
      <c r="H136" s="175"/>
      <c r="I136" s="172"/>
      <c r="J136" s="163"/>
    </row>
    <row r="137" spans="1:10" s="117" customFormat="1" x14ac:dyDescent="0.25">
      <c r="A137" s="111"/>
      <c r="B137" s="102"/>
      <c r="C137" s="113">
        <v>0</v>
      </c>
      <c r="D137" s="113">
        <v>0</v>
      </c>
      <c r="E137" s="112">
        <f t="shared" si="2"/>
        <v>869057.25999999989</v>
      </c>
      <c r="F137" s="173"/>
      <c r="G137" s="174"/>
      <c r="H137" s="175"/>
      <c r="I137" s="172"/>
      <c r="J137" s="163"/>
    </row>
    <row r="138" spans="1:10" s="117" customFormat="1" x14ac:dyDescent="0.25">
      <c r="A138" s="111"/>
      <c r="B138" s="102"/>
      <c r="C138" s="113">
        <v>0</v>
      </c>
      <c r="D138" s="113">
        <v>0</v>
      </c>
      <c r="E138" s="100">
        <f t="shared" si="2"/>
        <v>869057.25999999989</v>
      </c>
      <c r="F138" s="173"/>
      <c r="G138" s="174"/>
      <c r="H138" s="175"/>
      <c r="I138" s="172"/>
      <c r="J138" s="163"/>
    </row>
    <row r="139" spans="1:10" x14ac:dyDescent="0.25">
      <c r="A139" s="111"/>
      <c r="B139" s="102"/>
      <c r="C139" s="113">
        <v>0</v>
      </c>
      <c r="D139" s="113">
        <v>0</v>
      </c>
      <c r="E139" s="112">
        <f t="shared" si="2"/>
        <v>869057.25999999989</v>
      </c>
      <c r="F139" s="173"/>
      <c r="G139" s="174"/>
      <c r="H139" s="175"/>
      <c r="I139" s="172"/>
      <c r="J139" s="163"/>
    </row>
    <row r="140" spans="1:10" s="117" customFormat="1" x14ac:dyDescent="0.25">
      <c r="A140" s="111"/>
      <c r="B140" s="102"/>
      <c r="C140" s="113">
        <v>0</v>
      </c>
      <c r="D140" s="113">
        <v>0</v>
      </c>
      <c r="E140" s="100">
        <f t="shared" si="2"/>
        <v>869057.25999999989</v>
      </c>
      <c r="F140" s="173"/>
      <c r="G140" s="174"/>
      <c r="H140" s="175"/>
      <c r="I140" s="172"/>
      <c r="J140" s="163"/>
    </row>
    <row r="141" spans="1:10" s="117" customFormat="1" x14ac:dyDescent="0.25">
      <c r="A141" s="111"/>
      <c r="B141" s="102"/>
      <c r="C141" s="113">
        <v>0</v>
      </c>
      <c r="D141" s="113">
        <v>0</v>
      </c>
      <c r="E141" s="112">
        <f t="shared" si="2"/>
        <v>869057.25999999989</v>
      </c>
      <c r="F141" s="173"/>
      <c r="G141" s="174"/>
      <c r="H141" s="175"/>
      <c r="I141" s="172"/>
      <c r="J141" s="163"/>
    </row>
    <row r="142" spans="1:10" s="117" customFormat="1" x14ac:dyDescent="0.25">
      <c r="A142" s="111"/>
      <c r="B142" s="102"/>
      <c r="C142" s="113">
        <v>0</v>
      </c>
      <c r="D142" s="113">
        <v>0</v>
      </c>
      <c r="E142" s="100">
        <f t="shared" si="2"/>
        <v>869057.25999999989</v>
      </c>
      <c r="F142" s="173"/>
      <c r="G142" s="174"/>
      <c r="H142" s="175"/>
      <c r="I142" s="172"/>
      <c r="J142" s="163"/>
    </row>
    <row r="143" spans="1:10" s="117" customFormat="1" x14ac:dyDescent="0.25">
      <c r="A143" s="111"/>
      <c r="B143" s="102"/>
      <c r="C143" s="113">
        <v>0</v>
      </c>
      <c r="D143" s="113">
        <v>0</v>
      </c>
      <c r="E143" s="112">
        <f t="shared" si="2"/>
        <v>869057.25999999989</v>
      </c>
      <c r="F143" s="173"/>
      <c r="G143" s="174"/>
      <c r="H143" s="175"/>
      <c r="I143" s="172"/>
      <c r="J143" s="163"/>
    </row>
    <row r="144" spans="1:10" s="117" customFormat="1" x14ac:dyDescent="0.25">
      <c r="A144" s="111"/>
      <c r="B144" s="102"/>
      <c r="C144" s="113">
        <v>0</v>
      </c>
      <c r="D144" s="113">
        <v>0</v>
      </c>
      <c r="E144" s="100">
        <f t="shared" si="2"/>
        <v>869057.25999999989</v>
      </c>
      <c r="F144" s="173"/>
      <c r="G144" s="174"/>
      <c r="H144" s="175"/>
      <c r="I144" s="172"/>
      <c r="J144" s="163"/>
    </row>
    <row r="145" spans="1:10" s="117" customFormat="1" x14ac:dyDescent="0.25">
      <c r="A145" s="111"/>
      <c r="B145" s="102"/>
      <c r="C145" s="113">
        <v>0</v>
      </c>
      <c r="D145" s="113">
        <v>0</v>
      </c>
      <c r="E145" s="112">
        <f t="shared" si="2"/>
        <v>869057.25999999989</v>
      </c>
      <c r="F145" s="173"/>
      <c r="G145" s="174"/>
      <c r="H145" s="175"/>
      <c r="I145" s="172"/>
      <c r="J145" s="163"/>
    </row>
    <row r="146" spans="1:10" s="117" customFormat="1" x14ac:dyDescent="0.25">
      <c r="A146" s="111"/>
      <c r="B146" s="102"/>
      <c r="C146" s="113">
        <v>0</v>
      </c>
      <c r="D146" s="113">
        <v>0</v>
      </c>
      <c r="E146" s="100">
        <f t="shared" si="2"/>
        <v>869057.25999999989</v>
      </c>
      <c r="F146" s="173"/>
      <c r="G146" s="174"/>
      <c r="H146" s="175"/>
      <c r="I146" s="172"/>
      <c r="J146" s="163"/>
    </row>
    <row r="147" spans="1:10" s="117" customFormat="1" x14ac:dyDescent="0.25">
      <c r="A147" s="111"/>
      <c r="B147" s="102"/>
      <c r="C147" s="113">
        <v>0</v>
      </c>
      <c r="D147" s="113">
        <v>0</v>
      </c>
      <c r="E147" s="112">
        <f t="shared" si="2"/>
        <v>869057.25999999989</v>
      </c>
      <c r="F147" s="173"/>
      <c r="G147" s="174"/>
      <c r="H147" s="175"/>
      <c r="I147" s="172"/>
      <c r="J147" s="163"/>
    </row>
    <row r="148" spans="1:10" s="117" customFormat="1" x14ac:dyDescent="0.25">
      <c r="A148" s="111"/>
      <c r="B148" s="102"/>
      <c r="C148" s="113">
        <v>0</v>
      </c>
      <c r="D148" s="113">
        <v>0</v>
      </c>
      <c r="E148" s="100">
        <f t="shared" si="2"/>
        <v>869057.25999999989</v>
      </c>
      <c r="F148" s="173"/>
      <c r="G148" s="174"/>
      <c r="H148" s="175"/>
      <c r="I148" s="172"/>
      <c r="J148" s="163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869057.25999999989</v>
      </c>
      <c r="F149" s="173"/>
      <c r="G149" s="174"/>
      <c r="H149" s="175"/>
      <c r="I149" s="172"/>
      <c r="J149" s="163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00">
        <f t="shared" si="2"/>
        <v>869057.25999999989</v>
      </c>
      <c r="F150" s="173"/>
      <c r="G150" s="174"/>
      <c r="H150" s="175"/>
      <c r="I150" s="172"/>
      <c r="J150" s="163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869057.25999999989</v>
      </c>
      <c r="F151" s="173"/>
      <c r="G151" s="174"/>
      <c r="H151" s="175"/>
      <c r="I151" s="172"/>
      <c r="J151" s="163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00">
        <f t="shared" si="2"/>
        <v>869057.25999999989</v>
      </c>
      <c r="F152" s="173"/>
      <c r="G152" s="174"/>
      <c r="H152" s="175"/>
      <c r="I152" s="172"/>
      <c r="J152" s="163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869057.25999999989</v>
      </c>
      <c r="F153" s="173"/>
      <c r="G153" s="174"/>
      <c r="H153" s="175"/>
      <c r="I153" s="172"/>
      <c r="J153" s="163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00">
        <f t="shared" si="2"/>
        <v>869057.25999999989</v>
      </c>
      <c r="F154" s="173"/>
      <c r="G154" s="174"/>
      <c r="H154" s="175"/>
      <c r="I154" s="172"/>
      <c r="J154" s="163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ref="E155:E218" si="3">E154-C155+D155</f>
        <v>869057.25999999989</v>
      </c>
      <c r="F155" s="173"/>
      <c r="G155" s="174"/>
      <c r="H155" s="175"/>
      <c r="I155" s="172"/>
      <c r="J155" s="163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00">
        <f t="shared" si="3"/>
        <v>869057.25999999989</v>
      </c>
      <c r="F156" s="173"/>
      <c r="G156" s="174"/>
      <c r="H156" s="175"/>
      <c r="I156" s="172"/>
      <c r="J156" s="163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3"/>
        <v>869057.25999999989</v>
      </c>
      <c r="F157" s="173"/>
      <c r="G157" s="174"/>
      <c r="H157" s="175"/>
      <c r="I157" s="172"/>
      <c r="J157" s="163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00">
        <f t="shared" si="3"/>
        <v>869057.25999999989</v>
      </c>
      <c r="F158" s="173"/>
      <c r="G158" s="174"/>
      <c r="H158" s="175"/>
      <c r="I158" s="172"/>
      <c r="J158" s="163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3"/>
        <v>869057.25999999989</v>
      </c>
      <c r="F159" s="173"/>
      <c r="G159" s="174"/>
      <c r="H159" s="175"/>
      <c r="I159" s="175"/>
      <c r="J159" s="163"/>
    </row>
    <row r="160" spans="1:10" s="117" customFormat="1" x14ac:dyDescent="0.25">
      <c r="A160" s="111"/>
      <c r="B160" s="187"/>
      <c r="C160" s="113">
        <v>0</v>
      </c>
      <c r="D160" s="113">
        <v>0</v>
      </c>
      <c r="E160" s="100">
        <f t="shared" si="3"/>
        <v>869057.25999999989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3"/>
        <v>869057.25999999989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si="3"/>
        <v>869057.25999999989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869057.25999999989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3"/>
        <v>869057.25999999989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869057.25999999989</v>
      </c>
      <c r="F165" s="173"/>
      <c r="G165" s="174"/>
      <c r="H165" s="175"/>
      <c r="I165" s="172"/>
      <c r="J165" s="163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00">
        <f t="shared" si="3"/>
        <v>869057.25999999989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869057.25999999989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869057.25999999989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869057.25999999989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869057.25999999989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869057.25999999989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869057.25999999989</v>
      </c>
      <c r="F172" s="173"/>
      <c r="G172" s="174"/>
      <c r="H172" s="175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869057.25999999989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869057.25999999989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869057.25999999989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869057.25999999989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869057.25999999989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869057.25999999989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869057.25999999989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85"/>
      <c r="C180" s="113">
        <v>0</v>
      </c>
      <c r="D180" s="113">
        <v>0</v>
      </c>
      <c r="E180" s="100">
        <f t="shared" si="3"/>
        <v>869057.25999999989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869057.25999999989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869057.25999999989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869057.25999999989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869057.25999999989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869057.25999999989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869057.25999999989</v>
      </c>
      <c r="F186" s="173"/>
      <c r="G186" s="174"/>
      <c r="H186" s="175"/>
      <c r="I186" s="172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869057.25999999989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869057.25999999989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869057.25999999989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869057.25999999989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869057.25999999989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869057.25999999989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869057.25999999989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869057.25999999989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869057.25999999989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869057.25999999989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869057.25999999989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869057.25999999989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869057.25999999989</v>
      </c>
      <c r="F199" s="173"/>
      <c r="G199" s="174"/>
      <c r="H199" s="175"/>
      <c r="I199" s="172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869057.25999999989</v>
      </c>
      <c r="F200" s="173"/>
      <c r="G200" s="174"/>
      <c r="H200" s="175"/>
      <c r="I200" s="172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869057.25999999989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869057.25999999989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869057.25999999989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869057.25999999989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869057.25999999989</v>
      </c>
      <c r="F205" s="173"/>
      <c r="G205" s="174"/>
      <c r="H205" s="175"/>
      <c r="I205" s="172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869057.25999999989</v>
      </c>
      <c r="F206" s="173"/>
      <c r="G206" s="174"/>
      <c r="H206" s="175"/>
      <c r="I206" s="172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869057.25999999989</v>
      </c>
      <c r="F207" s="173"/>
      <c r="G207" s="174"/>
      <c r="H207" s="175"/>
      <c r="I207" s="172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869057.25999999989</v>
      </c>
      <c r="F208" s="173"/>
      <c r="G208" s="174"/>
      <c r="H208" s="175"/>
      <c r="I208" s="172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869057.25999999989</v>
      </c>
      <c r="F209" s="173"/>
      <c r="G209" s="174"/>
      <c r="H209" s="175"/>
      <c r="I209" s="172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869057.25999999989</v>
      </c>
      <c r="F210" s="173"/>
      <c r="G210" s="174"/>
      <c r="H210" s="175"/>
      <c r="I210" s="172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869057.25999999989</v>
      </c>
      <c r="F211" s="173"/>
      <c r="G211" s="174"/>
      <c r="H211" s="175"/>
      <c r="I211" s="172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869057.25999999989</v>
      </c>
      <c r="F212" s="173"/>
      <c r="G212" s="174"/>
      <c r="H212" s="175"/>
      <c r="I212" s="172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869057.25999999989</v>
      </c>
      <c r="F213" s="173"/>
      <c r="G213" s="174"/>
      <c r="H213" s="175"/>
      <c r="I213" s="172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869057.25999999989</v>
      </c>
      <c r="F214" s="173"/>
      <c r="G214" s="174"/>
      <c r="H214" s="175"/>
      <c r="I214" s="172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869057.25999999989</v>
      </c>
      <c r="F215" s="173"/>
      <c r="G215" s="174"/>
      <c r="H215" s="175"/>
      <c r="I215" s="172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869057.25999999989</v>
      </c>
      <c r="F216" s="173"/>
      <c r="G216" s="174"/>
      <c r="H216" s="175"/>
      <c r="I216" s="172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869057.25999999989</v>
      </c>
      <c r="F217" s="173"/>
      <c r="G217" s="174"/>
      <c r="H217" s="175"/>
      <c r="I217" s="172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869057.25999999989</v>
      </c>
      <c r="F218" s="173"/>
      <c r="G218" s="174"/>
      <c r="H218" s="175"/>
      <c r="I218" s="172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ref="E219:E282" si="4">E218-C219+D219</f>
        <v>869057.25999999989</v>
      </c>
      <c r="F219" s="173"/>
      <c r="G219" s="174"/>
      <c r="H219" s="175"/>
      <c r="I219" s="172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4"/>
        <v>869057.25999999989</v>
      </c>
      <c r="F220" s="173"/>
      <c r="G220" s="174"/>
      <c r="H220" s="175"/>
      <c r="I220" s="176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4"/>
        <v>869057.25999999989</v>
      </c>
      <c r="F221" s="173"/>
      <c r="G221" s="174"/>
      <c r="H221" s="175"/>
      <c r="I221" s="172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4"/>
        <v>869057.25999999989</v>
      </c>
      <c r="F222" s="173"/>
      <c r="G222" s="174"/>
      <c r="H222" s="175"/>
      <c r="I222" s="172"/>
      <c r="J222" s="163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4"/>
        <v>869057.25999999989</v>
      </c>
      <c r="F223" s="173"/>
      <c r="G223" s="174"/>
      <c r="H223" s="175"/>
      <c r="I223" s="172"/>
      <c r="J223" s="163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00">
        <f t="shared" si="4"/>
        <v>869057.25999999989</v>
      </c>
      <c r="F224" s="173"/>
      <c r="G224" s="174"/>
      <c r="H224" s="175"/>
      <c r="I224" s="172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4"/>
        <v>869057.25999999989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si="4"/>
        <v>869057.25999999989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869057.25999999989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869057.25999999989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869057.25999999989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869057.25999999989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869057.25999999989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869057.25999999989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869057.25999999989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869057.25999999989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869057.25999999989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869057.25999999989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869057.25999999989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869057.25999999989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869057.25999999989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869057.25999999989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869057.25999999989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869057.25999999989</v>
      </c>
      <c r="F242" s="114"/>
      <c r="G242" s="115"/>
      <c r="H242" s="116"/>
      <c r="I242" s="103"/>
      <c r="J242" s="163"/>
    </row>
    <row r="243" spans="1:10" x14ac:dyDescent="0.25">
      <c r="A243" s="111"/>
      <c r="B243" s="102"/>
      <c r="C243" s="113">
        <v>0</v>
      </c>
      <c r="D243" s="113">
        <v>0</v>
      </c>
      <c r="E243" s="112">
        <f t="shared" si="4"/>
        <v>869057.25999999989</v>
      </c>
      <c r="F243" s="114"/>
      <c r="G243" s="115"/>
      <c r="H243" s="116"/>
      <c r="I243" s="103"/>
      <c r="J243" s="163"/>
    </row>
    <row r="244" spans="1:10" x14ac:dyDescent="0.25">
      <c r="A244" s="111"/>
      <c r="B244" s="102"/>
      <c r="C244" s="113">
        <v>0</v>
      </c>
      <c r="D244" s="113">
        <v>0</v>
      </c>
      <c r="E244" s="100">
        <f t="shared" si="4"/>
        <v>869057.25999999989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869057.25999999989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869057.25999999989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869057.25999999989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869057.25999999989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869057.25999999989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869057.25999999989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869057.25999999989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869057.25999999989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869057.25999999989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869057.25999999989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869057.25999999989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869057.25999999989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869057.25999999989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869057.25999999989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869057.25999999989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869057.25999999989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869057.25999999989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869057.25999999989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869057.25999999989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869057.25999999989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869057.25999999989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869057.25999999989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869057.25999999989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00">
        <f t="shared" si="4"/>
        <v>869057.25999999989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4"/>
        <v>869057.25999999989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102"/>
      <c r="C270" s="113">
        <v>0</v>
      </c>
      <c r="D270" s="113">
        <v>0</v>
      </c>
      <c r="E270" s="100">
        <f t="shared" si="4"/>
        <v>869057.25999999989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102"/>
      <c r="C271" s="113">
        <v>0</v>
      </c>
      <c r="D271" s="113">
        <v>0</v>
      </c>
      <c r="E271" s="112">
        <f t="shared" si="4"/>
        <v>869057.25999999989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00">
        <f t="shared" si="4"/>
        <v>869057.25999999989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4"/>
        <v>869057.25999999989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00">
        <f t="shared" si="4"/>
        <v>869057.25999999989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4"/>
        <v>869057.25999999989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00">
        <f t="shared" si="4"/>
        <v>869057.25999999989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4"/>
        <v>869057.25999999989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00">
        <f t="shared" si="4"/>
        <v>869057.25999999989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4"/>
        <v>869057.25999999989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00">
        <f t="shared" si="4"/>
        <v>869057.25999999989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4"/>
        <v>869057.25999999989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00">
        <f t="shared" si="4"/>
        <v>869057.25999999989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ref="E283:E346" si="5">E282-C283+D283</f>
        <v>869057.25999999989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00">
        <f t="shared" si="5"/>
        <v>869057.25999999989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si="5"/>
        <v>869057.25999999989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00">
        <f t="shared" si="5"/>
        <v>869057.25999999989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5"/>
        <v>869057.25999999989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5"/>
        <v>869057.25999999989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5"/>
        <v>869057.25999999989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si="5"/>
        <v>869057.25999999989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869057.25999999989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869057.25999999989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869057.25999999989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869057.25999999989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869057.25999999989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869057.25999999989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869057.25999999989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869057.25999999989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869057.25999999989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869057.25999999989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869057.25999999989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869057.25999999989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869057.25999999989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869057.25999999989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869057.25999999989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869057.25999999989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5"/>
        <v>869057.25999999989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5"/>
        <v>869057.25999999989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5"/>
        <v>869057.25999999989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5"/>
        <v>869057.25999999989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5"/>
        <v>869057.25999999989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113">
        <v>0</v>
      </c>
      <c r="D312" s="113">
        <v>0</v>
      </c>
      <c r="E312" s="100">
        <f t="shared" si="5"/>
        <v>869057.25999999989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113">
        <v>0</v>
      </c>
      <c r="D313" s="113">
        <v>0</v>
      </c>
      <c r="E313" s="112">
        <f t="shared" si="5"/>
        <v>869057.25999999989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113">
        <v>0</v>
      </c>
      <c r="D314" s="113">
        <v>0</v>
      </c>
      <c r="E314" s="100">
        <f t="shared" si="5"/>
        <v>869057.25999999989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113">
        <v>0</v>
      </c>
      <c r="D315" s="113">
        <v>0</v>
      </c>
      <c r="E315" s="112">
        <f t="shared" si="5"/>
        <v>869057.25999999989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113">
        <v>0</v>
      </c>
      <c r="D316" s="113">
        <v>0</v>
      </c>
      <c r="E316" s="100">
        <f t="shared" si="5"/>
        <v>869057.25999999989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113">
        <v>0</v>
      </c>
      <c r="D317" s="113">
        <v>0</v>
      </c>
      <c r="E317" s="112">
        <f t="shared" si="5"/>
        <v>869057.25999999989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113">
        <v>0</v>
      </c>
      <c r="D318" s="113">
        <v>0</v>
      </c>
      <c r="E318" s="100">
        <f t="shared" si="5"/>
        <v>869057.25999999989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113">
        <v>0</v>
      </c>
      <c r="D319" s="113">
        <v>0</v>
      </c>
      <c r="E319" s="112">
        <f t="shared" si="5"/>
        <v>869057.25999999989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113">
        <v>0</v>
      </c>
      <c r="D320" s="113">
        <v>0</v>
      </c>
      <c r="E320" s="100">
        <f t="shared" si="5"/>
        <v>869057.25999999989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113">
        <v>0</v>
      </c>
      <c r="D321" s="113">
        <v>0</v>
      </c>
      <c r="E321" s="112">
        <f t="shared" si="5"/>
        <v>869057.25999999989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113">
        <v>0</v>
      </c>
      <c r="D322" s="113">
        <v>0</v>
      </c>
      <c r="E322" s="100">
        <f t="shared" si="5"/>
        <v>869057.25999999989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113">
        <v>0</v>
      </c>
      <c r="D323" s="113">
        <v>0</v>
      </c>
      <c r="E323" s="112">
        <f t="shared" si="5"/>
        <v>869057.25999999989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113">
        <v>0</v>
      </c>
      <c r="D324" s="113">
        <v>0</v>
      </c>
      <c r="E324" s="100">
        <f t="shared" si="5"/>
        <v>869057.25999999989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113">
        <v>0</v>
      </c>
      <c r="D325" s="113">
        <v>0</v>
      </c>
      <c r="E325" s="112">
        <f t="shared" si="5"/>
        <v>869057.25999999989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113">
        <v>0</v>
      </c>
      <c r="D326" s="113">
        <v>0</v>
      </c>
      <c r="E326" s="100">
        <f t="shared" si="5"/>
        <v>869057.25999999989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113">
        <v>0</v>
      </c>
      <c r="D327" s="113">
        <v>0</v>
      </c>
      <c r="E327" s="112">
        <f t="shared" si="5"/>
        <v>869057.25999999989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113">
        <v>0</v>
      </c>
      <c r="D328" s="113">
        <v>0</v>
      </c>
      <c r="E328" s="100">
        <f t="shared" si="5"/>
        <v>869057.25999999989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113">
        <v>0</v>
      </c>
      <c r="D329" s="113">
        <v>0</v>
      </c>
      <c r="E329" s="112">
        <f t="shared" si="5"/>
        <v>869057.25999999989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113">
        <v>0</v>
      </c>
      <c r="D330" s="113">
        <v>0</v>
      </c>
      <c r="E330" s="100">
        <f t="shared" si="5"/>
        <v>869057.25999999989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113">
        <v>0</v>
      </c>
      <c r="D331" s="113">
        <v>0</v>
      </c>
      <c r="E331" s="112">
        <f t="shared" si="5"/>
        <v>869057.25999999989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5"/>
        <v>869057.25999999989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5"/>
        <v>869057.25999999989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5"/>
        <v>869057.25999999989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5"/>
        <v>869057.25999999989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5"/>
        <v>869057.25999999989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5"/>
        <v>869057.25999999989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5"/>
        <v>869057.25999999989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5"/>
        <v>869057.25999999989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5"/>
        <v>869057.25999999989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5"/>
        <v>869057.25999999989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99"/>
      <c r="C342" s="93">
        <v>0</v>
      </c>
      <c r="D342" s="113">
        <v>0</v>
      </c>
      <c r="E342" s="100">
        <f t="shared" si="5"/>
        <v>869057.25999999989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5"/>
        <v>869057.25999999989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5"/>
        <v>869057.25999999989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5"/>
        <v>869057.25999999989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5"/>
        <v>869057.25999999989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ref="E347:E410" si="6">E346-C347+D347</f>
        <v>869057.25999999989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869057.25999999989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869057.25999999989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869057.25999999989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869057.25999999989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869057.25999999989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869057.25999999989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si="6"/>
        <v>869057.25999999989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6"/>
        <v>869057.25999999989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6"/>
        <v>869057.25999999989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6"/>
        <v>869057.25999999989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6"/>
        <v>869057.25999999989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6"/>
        <v>869057.25999999989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6"/>
        <v>869057.25999999989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6"/>
        <v>869057.25999999989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6"/>
        <v>869057.25999999989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6"/>
        <v>869057.25999999989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6"/>
        <v>869057.25999999989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6"/>
        <v>869057.25999999989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6"/>
        <v>869057.25999999989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6"/>
        <v>869057.25999999989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6"/>
        <v>869057.25999999989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6"/>
        <v>869057.25999999989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6"/>
        <v>869057.25999999989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6"/>
        <v>869057.25999999989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6"/>
        <v>869057.25999999989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6"/>
        <v>869057.25999999989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6"/>
        <v>869057.25999999989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6"/>
        <v>869057.25999999989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6"/>
        <v>869057.25999999989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6"/>
        <v>869057.25999999989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6"/>
        <v>869057.25999999989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6"/>
        <v>869057.25999999989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6"/>
        <v>869057.25999999989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6"/>
        <v>869057.25999999989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102"/>
      <c r="C382" s="113">
        <v>0</v>
      </c>
      <c r="D382" s="113">
        <v>0</v>
      </c>
      <c r="E382" s="100">
        <f t="shared" si="6"/>
        <v>869057.25999999989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6"/>
        <v>869057.25999999989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6"/>
        <v>869057.25999999989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6"/>
        <v>869057.25999999989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6"/>
        <v>869057.25999999989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6"/>
        <v>869057.25999999989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6"/>
        <v>869057.25999999989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6"/>
        <v>869057.25999999989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6"/>
        <v>869057.25999999989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6"/>
        <v>869057.25999999989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6"/>
        <v>869057.25999999989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6"/>
        <v>869057.25999999989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6"/>
        <v>869057.25999999989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6"/>
        <v>869057.25999999989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6"/>
        <v>869057.25999999989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6"/>
        <v>869057.25999999989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00">
        <f t="shared" si="6"/>
        <v>869057.25999999989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12">
        <f t="shared" si="6"/>
        <v>869057.25999999989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00">
        <f t="shared" si="6"/>
        <v>869057.25999999989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12">
        <f t="shared" si="6"/>
        <v>869057.25999999989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00">
        <f t="shared" si="6"/>
        <v>869057.25999999989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12">
        <f t="shared" si="6"/>
        <v>869057.25999999989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00">
        <f t="shared" si="6"/>
        <v>869057.25999999989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12">
        <f t="shared" si="6"/>
        <v>869057.25999999989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00">
        <f t="shared" si="6"/>
        <v>869057.25999999989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12">
        <f t="shared" si="6"/>
        <v>869057.25999999989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00">
        <f t="shared" si="6"/>
        <v>869057.25999999989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93">
        <v>0</v>
      </c>
      <c r="D409" s="113">
        <v>0</v>
      </c>
      <c r="E409" s="112">
        <f t="shared" si="6"/>
        <v>869057.25999999989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93">
        <v>0</v>
      </c>
      <c r="D410" s="113">
        <v>0</v>
      </c>
      <c r="E410" s="100">
        <f t="shared" si="6"/>
        <v>869057.25999999989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12">
        <f t="shared" ref="E411:E474" si="7">E410-C411+D411</f>
        <v>869057.25999999989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00">
        <f t="shared" si="7"/>
        <v>869057.25999999989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12">
        <f t="shared" si="7"/>
        <v>869057.25999999989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00">
        <f t="shared" si="7"/>
        <v>869057.25999999989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12">
        <f t="shared" si="7"/>
        <v>869057.25999999989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00">
        <f t="shared" si="7"/>
        <v>869057.25999999989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12">
        <f t="shared" si="7"/>
        <v>869057.25999999989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si="7"/>
        <v>869057.25999999989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7"/>
        <v>869057.25999999989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7"/>
        <v>869057.25999999989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7"/>
        <v>869057.25999999989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7"/>
        <v>869057.25999999989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7"/>
        <v>869057.25999999989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7"/>
        <v>869057.25999999989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7"/>
        <v>869057.25999999989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7"/>
        <v>869057.25999999989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7"/>
        <v>869057.25999999989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7"/>
        <v>869057.25999999989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7"/>
        <v>869057.25999999989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7"/>
        <v>869057.25999999989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7"/>
        <v>869057.25999999989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7"/>
        <v>869057.25999999989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7"/>
        <v>869057.25999999989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7"/>
        <v>869057.25999999989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7"/>
        <v>869057.25999999989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7"/>
        <v>869057.25999999989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7"/>
        <v>869057.25999999989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7"/>
        <v>869057.25999999989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7"/>
        <v>869057.25999999989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7"/>
        <v>869057.25999999989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7"/>
        <v>869057.25999999989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7"/>
        <v>869057.25999999989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7"/>
        <v>869057.25999999989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7"/>
        <v>869057.25999999989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7"/>
        <v>869057.25999999989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si="7"/>
        <v>869057.25999999989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12">
        <f t="shared" si="7"/>
        <v>869057.25999999989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7"/>
        <v>869057.25999999989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12">
        <f t="shared" si="7"/>
        <v>869057.25999999989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7"/>
        <v>869057.25999999989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12">
        <f t="shared" si="7"/>
        <v>869057.25999999989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7"/>
        <v>869057.25999999989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12">
        <f t="shared" si="7"/>
        <v>869057.25999999989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7"/>
        <v>869057.25999999989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12">
        <f t="shared" si="7"/>
        <v>869057.25999999989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7"/>
        <v>869057.25999999989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12">
        <f t="shared" si="7"/>
        <v>869057.25999999989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7"/>
        <v>869057.25999999989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12">
        <f t="shared" si="7"/>
        <v>869057.25999999989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7"/>
        <v>869057.25999999989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12">
        <f t="shared" si="7"/>
        <v>869057.25999999989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7"/>
        <v>869057.25999999989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12">
        <f t="shared" si="7"/>
        <v>869057.25999999989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7"/>
        <v>869057.25999999989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12">
        <f t="shared" si="7"/>
        <v>869057.25999999989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7"/>
        <v>869057.25999999989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7"/>
        <v>869057.25999999989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7"/>
        <v>869057.25999999989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7"/>
        <v>869057.25999999989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7"/>
        <v>869057.25999999989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7"/>
        <v>869057.25999999989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7"/>
        <v>869057.25999999989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7"/>
        <v>869057.25999999989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7"/>
        <v>869057.25999999989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ref="E475:E538" si="8">E474-C475+D475</f>
        <v>869057.25999999989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869057.25999999989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869057.25999999989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8"/>
        <v>869057.25999999989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869057.25999999989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8"/>
        <v>869057.25999999989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869057.25999999989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8"/>
        <v>869057.25999999989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869057.25999999989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8"/>
        <v>869057.25999999989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869057.25999999989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8"/>
        <v>869057.25999999989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869057.25999999989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8"/>
        <v>869057.25999999989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869057.25999999989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8"/>
        <v>869057.25999999989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869057.25999999989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8"/>
        <v>869057.25999999989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869057.25999999989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8"/>
        <v>869057.25999999989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8"/>
        <v>869057.25999999989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8"/>
        <v>869057.25999999989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8"/>
        <v>869057.25999999989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8"/>
        <v>869057.25999999989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8"/>
        <v>869057.25999999989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8"/>
        <v>869057.25999999989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8"/>
        <v>869057.25999999989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8"/>
        <v>869057.25999999989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8"/>
        <v>869057.25999999989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8"/>
        <v>869057.25999999989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8"/>
        <v>869057.25999999989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8"/>
        <v>869057.25999999989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8"/>
        <v>869057.25999999989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8"/>
        <v>869057.25999999989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8"/>
        <v>869057.25999999989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8"/>
        <v>869057.25999999989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8"/>
        <v>869057.25999999989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8"/>
        <v>869057.25999999989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8"/>
        <v>869057.25999999989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8"/>
        <v>869057.25999999989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8"/>
        <v>869057.25999999989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8"/>
        <v>869057.25999999989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8"/>
        <v>869057.25999999989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8"/>
        <v>869057.25999999989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8"/>
        <v>869057.25999999989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8"/>
        <v>869057.25999999989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8"/>
        <v>869057.25999999989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8"/>
        <v>869057.25999999989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8"/>
        <v>869057.25999999989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8"/>
        <v>869057.25999999989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8"/>
        <v>869057.25999999989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8"/>
        <v>869057.25999999989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8"/>
        <v>869057.25999999989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8"/>
        <v>869057.25999999989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8"/>
        <v>869057.25999999989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8"/>
        <v>869057.25999999989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8"/>
        <v>869057.25999999989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8"/>
        <v>869057.25999999989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8"/>
        <v>869057.25999999989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8"/>
        <v>869057.25999999989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8"/>
        <v>869057.25999999989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8"/>
        <v>869057.25999999989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8"/>
        <v>869057.25999999989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8"/>
        <v>869057.25999999989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ref="E539:E553" si="9">E538-C539+D539</f>
        <v>869057.25999999989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9"/>
        <v>869057.25999999989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si="9"/>
        <v>869057.25999999989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9"/>
        <v>869057.25999999989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9"/>
        <v>869057.25999999989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9"/>
        <v>869057.25999999989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9"/>
        <v>869057.25999999989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9"/>
        <v>869057.25999999989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9"/>
        <v>869057.25999999989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9"/>
        <v>869057.25999999989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9"/>
        <v>869057.25999999989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9"/>
        <v>869057.25999999989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9"/>
        <v>869057.25999999989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9"/>
        <v>869057.25999999989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9"/>
        <v>869057.25999999989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3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3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3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3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3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3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3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3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3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3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3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3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3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3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3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3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3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3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3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3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s="117" customFormat="1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s="117" customFormat="1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s="117" customFormat="1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s="117" customFormat="1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s="117" customFormat="1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s="117" customFormat="1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s="117" customFormat="1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s="117" customFormat="1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s="117" customFormat="1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s="117" customFormat="1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s="117" customFormat="1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s="117" customFormat="1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s="117" customFormat="1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s="117" customFormat="1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s="117" customFormat="1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s="117" customFormat="1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s="117" customFormat="1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s="117" customFormat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s="117" customFormat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/>
      <c r="E953" s="100">
        <v>0</v>
      </c>
      <c r="F953" s="114"/>
      <c r="G953" s="95"/>
      <c r="H953" s="96"/>
      <c r="I953" s="103"/>
      <c r="J953" s="101"/>
    </row>
    <row r="954" spans="1:10" x14ac:dyDescent="0.25">
      <c r="A954" s="111"/>
      <c r="B954" s="99"/>
      <c r="C954" s="100">
        <v>0</v>
      </c>
      <c r="D954" s="113"/>
      <c r="E954" s="100">
        <v>0</v>
      </c>
      <c r="F954" s="114"/>
      <c r="G954" s="95"/>
      <c r="H954" s="116"/>
      <c r="I954" s="103"/>
      <c r="J954" s="101"/>
    </row>
    <row r="955" spans="1:10" x14ac:dyDescent="0.25">
      <c r="A955" s="111"/>
      <c r="B955" s="99"/>
      <c r="C955" s="100">
        <v>0</v>
      </c>
      <c r="D955" s="113"/>
      <c r="E955" s="100">
        <v>0</v>
      </c>
      <c r="F955" s="114"/>
      <c r="G955" s="95"/>
      <c r="H955" s="116"/>
      <c r="I955" s="103"/>
      <c r="J955" s="118"/>
    </row>
    <row r="956" spans="1:10" x14ac:dyDescent="0.25">
      <c r="A956" s="111"/>
      <c r="B956" s="99"/>
      <c r="C956" s="100">
        <v>0</v>
      </c>
      <c r="D956" s="113"/>
      <c r="E956" s="100">
        <v>0</v>
      </c>
      <c r="F956" s="114"/>
      <c r="G956" s="95"/>
      <c r="H956" s="116"/>
      <c r="I956" s="103"/>
      <c r="J956" s="118"/>
    </row>
    <row r="957" spans="1:10" x14ac:dyDescent="0.25">
      <c r="A957" s="111"/>
      <c r="B957" s="99"/>
      <c r="C957" s="100">
        <v>0</v>
      </c>
      <c r="D957" s="113"/>
      <c r="E957" s="100">
        <v>0</v>
      </c>
      <c r="F957" s="114"/>
      <c r="G957" s="95"/>
      <c r="H957" s="116"/>
      <c r="I957" s="103"/>
      <c r="J957" s="118"/>
    </row>
    <row r="958" spans="1:10" x14ac:dyDescent="0.25">
      <c r="A958" s="111"/>
      <c r="B958" s="99"/>
      <c r="C958" s="100">
        <v>0</v>
      </c>
      <c r="D958" s="113"/>
      <c r="E958" s="100">
        <v>0</v>
      </c>
      <c r="F958" s="114"/>
      <c r="G958" s="9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9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  <row r="962" spans="1:10" x14ac:dyDescent="0.25">
      <c r="A962" s="111"/>
      <c r="B962" s="102"/>
      <c r="C962" s="112"/>
      <c r="D962" s="113"/>
      <c r="E962" s="100"/>
      <c r="F962" s="114"/>
      <c r="G962" s="115"/>
      <c r="H962" s="116"/>
      <c r="I962" s="103"/>
      <c r="J962" s="118"/>
    </row>
    <row r="963" spans="1:10" x14ac:dyDescent="0.25">
      <c r="A963" s="111"/>
      <c r="B963" s="102"/>
      <c r="C963" s="112"/>
      <c r="D963" s="113"/>
      <c r="E963" s="100"/>
      <c r="F963" s="114"/>
      <c r="G963" s="115"/>
      <c r="H963" s="116"/>
      <c r="I963" s="103"/>
      <c r="J963" s="118"/>
    </row>
    <row r="964" spans="1:10" x14ac:dyDescent="0.25">
      <c r="A964" s="111"/>
      <c r="B964" s="102"/>
      <c r="C964" s="112"/>
      <c r="D964" s="113"/>
      <c r="E964" s="100"/>
      <c r="F964" s="114"/>
      <c r="G964" s="115"/>
      <c r="H964" s="116"/>
      <c r="I964" s="103"/>
      <c r="J964" s="118"/>
    </row>
    <row r="965" spans="1:10" x14ac:dyDescent="0.25">
      <c r="A965" s="111"/>
      <c r="B965" s="102"/>
      <c r="C965" s="112"/>
      <c r="D965" s="113"/>
      <c r="E965" s="100"/>
      <c r="F965" s="114"/>
      <c r="G965" s="115"/>
      <c r="H965" s="116"/>
      <c r="I965" s="103"/>
      <c r="J965" s="118"/>
    </row>
    <row r="966" spans="1:10" x14ac:dyDescent="0.25">
      <c r="A966" s="111"/>
      <c r="B966" s="102"/>
      <c r="C966" s="112"/>
      <c r="D966" s="113"/>
      <c r="E966" s="100"/>
      <c r="F966" s="114"/>
      <c r="G966" s="115"/>
      <c r="H966" s="116"/>
      <c r="I966" s="103"/>
      <c r="J966" s="118"/>
    </row>
    <row r="967" spans="1:10" x14ac:dyDescent="0.25">
      <c r="A967" s="111"/>
      <c r="B967" s="102"/>
      <c r="C967" s="112"/>
      <c r="D967" s="113"/>
      <c r="E967" s="100"/>
      <c r="F967" s="114"/>
      <c r="G967" s="115"/>
      <c r="H967" s="116"/>
      <c r="I967" s="103"/>
      <c r="J967" s="118"/>
    </row>
    <row r="968" spans="1:10" x14ac:dyDescent="0.25">
      <c r="A968" s="111"/>
      <c r="B968" s="102"/>
      <c r="C968" s="112"/>
      <c r="D968" s="113"/>
      <c r="E968" s="100"/>
      <c r="F968" s="114"/>
      <c r="G968" s="115"/>
      <c r="H968" s="116"/>
      <c r="I968" s="103"/>
      <c r="J968" s="118"/>
    </row>
    <row r="969" spans="1:10" x14ac:dyDescent="0.25">
      <c r="A969" s="111"/>
      <c r="B969" s="102"/>
      <c r="C969" s="112"/>
      <c r="D969" s="113"/>
      <c r="E969" s="100"/>
      <c r="F969" s="114"/>
      <c r="G969" s="115"/>
      <c r="H969" s="116"/>
      <c r="I969" s="103"/>
      <c r="J969" s="118"/>
    </row>
    <row r="970" spans="1:10" x14ac:dyDescent="0.25">
      <c r="A970" s="111"/>
      <c r="B970" s="102"/>
      <c r="C970" s="112"/>
      <c r="D970" s="113"/>
      <c r="E970" s="100"/>
      <c r="F970" s="114"/>
      <c r="G970" s="115"/>
      <c r="H970" s="116"/>
      <c r="I970" s="103"/>
      <c r="J970" s="118"/>
    </row>
    <row r="971" spans="1:10" x14ac:dyDescent="0.25">
      <c r="A971" s="111"/>
      <c r="B971" s="102"/>
      <c r="C971" s="112"/>
      <c r="D971" s="113"/>
      <c r="E971" s="100"/>
      <c r="F971" s="114"/>
      <c r="G971" s="115"/>
      <c r="H971" s="116"/>
      <c r="I971" s="103"/>
      <c r="J971" s="118"/>
    </row>
    <row r="972" spans="1:10" x14ac:dyDescent="0.25">
      <c r="A972" s="111"/>
      <c r="B972" s="102"/>
      <c r="C972" s="112"/>
      <c r="D972" s="113"/>
      <c r="E972" s="100"/>
      <c r="F972" s="114"/>
      <c r="G972" s="115"/>
      <c r="H972" s="116"/>
      <c r="I972" s="103"/>
      <c r="J972" s="118"/>
    </row>
    <row r="973" spans="1:10" x14ac:dyDescent="0.25">
      <c r="A973" s="111"/>
      <c r="B973" s="102"/>
      <c r="C973" s="112"/>
      <c r="D973" s="113"/>
      <c r="E973" s="100"/>
      <c r="F973" s="114"/>
      <c r="G973" s="115"/>
      <c r="H973" s="116"/>
      <c r="I973" s="103"/>
      <c r="J973" s="118"/>
    </row>
    <row r="974" spans="1:10" x14ac:dyDescent="0.25">
      <c r="A974" s="111"/>
      <c r="B974" s="102"/>
      <c r="C974" s="112"/>
      <c r="D974" s="113"/>
      <c r="E974" s="100"/>
      <c r="F974" s="114"/>
      <c r="G974" s="115"/>
      <c r="H974" s="116"/>
      <c r="I974" s="103"/>
      <c r="J974" s="118"/>
    </row>
    <row r="975" spans="1:10" x14ac:dyDescent="0.25">
      <c r="A975" s="111"/>
      <c r="B975" s="102"/>
      <c r="C975" s="112"/>
      <c r="D975" s="113"/>
      <c r="E975" s="100"/>
      <c r="F975" s="114"/>
      <c r="G975" s="115"/>
      <c r="H975" s="116"/>
      <c r="I975" s="103"/>
      <c r="J975" s="118"/>
    </row>
    <row r="976" spans="1:10" x14ac:dyDescent="0.25">
      <c r="A976" s="111"/>
      <c r="B976" s="102"/>
      <c r="C976" s="112"/>
      <c r="D976" s="113"/>
      <c r="E976" s="100"/>
      <c r="F976" s="114"/>
      <c r="G976" s="115"/>
      <c r="H976" s="116"/>
      <c r="I976" s="103"/>
      <c r="J976" s="118"/>
    </row>
    <row r="977" spans="1:10" x14ac:dyDescent="0.25">
      <c r="A977" s="111"/>
      <c r="B977" s="102"/>
      <c r="C977" s="112"/>
      <c r="D977" s="113"/>
      <c r="E977" s="100"/>
      <c r="F977" s="114"/>
      <c r="G977" s="115"/>
      <c r="H977" s="116"/>
      <c r="I977" s="103"/>
      <c r="J977" s="118"/>
    </row>
    <row r="978" spans="1:10" x14ac:dyDescent="0.25">
      <c r="A978" s="111"/>
      <c r="B978" s="102"/>
      <c r="C978" s="112"/>
      <c r="D978" s="113"/>
      <c r="E978" s="100"/>
      <c r="F978" s="114"/>
      <c r="G978" s="115"/>
      <c r="H978" s="116"/>
      <c r="I978" s="103"/>
      <c r="J978" s="118"/>
    </row>
    <row r="979" spans="1:10" x14ac:dyDescent="0.25">
      <c r="A979" s="111"/>
      <c r="B979" s="102"/>
      <c r="C979" s="112"/>
      <c r="D979" s="113"/>
      <c r="E979" s="100"/>
      <c r="F979" s="114"/>
      <c r="G979" s="115"/>
      <c r="H979" s="116"/>
      <c r="I979" s="103"/>
      <c r="J979" s="118"/>
    </row>
    <row r="980" spans="1:10" x14ac:dyDescent="0.25">
      <c r="A980" s="111"/>
      <c r="B980" s="102"/>
      <c r="C980" s="112"/>
      <c r="D980" s="113"/>
      <c r="E980" s="100"/>
      <c r="F980" s="114"/>
      <c r="G980" s="115"/>
      <c r="H980" s="116"/>
      <c r="I980" s="103"/>
      <c r="J980" s="118"/>
    </row>
    <row r="981" spans="1:10" x14ac:dyDescent="0.25">
      <c r="A981" s="111"/>
      <c r="B981" s="102"/>
      <c r="C981" s="112"/>
      <c r="D981" s="113"/>
      <c r="E981" s="100"/>
      <c r="F981" s="114"/>
      <c r="G981" s="115"/>
      <c r="H981" s="116"/>
      <c r="I981" s="103"/>
      <c r="J981" s="118"/>
    </row>
  </sheetData>
  <autoFilter ref="J4:J77"/>
  <mergeCells count="3">
    <mergeCell ref="A1:I1"/>
    <mergeCell ref="A2:I2"/>
    <mergeCell ref="A3:I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37" t="s">
        <v>24</v>
      </c>
      <c r="H1" s="237"/>
      <c r="I1" s="237"/>
      <c r="J1" s="238" t="s">
        <v>23</v>
      </c>
      <c r="K1" s="238"/>
      <c r="L1" s="238"/>
      <c r="M1" s="87"/>
      <c r="N1" s="24"/>
      <c r="O1" s="21"/>
    </row>
    <row r="2" spans="1:15" s="50" customFormat="1" ht="28.5" x14ac:dyDescent="0.25">
      <c r="A2" s="43" t="s">
        <v>22</v>
      </c>
      <c r="B2" s="44" t="s">
        <v>21</v>
      </c>
      <c r="C2" s="45" t="s">
        <v>20</v>
      </c>
      <c r="D2" s="45" t="s">
        <v>19</v>
      </c>
      <c r="E2" s="45" t="s">
        <v>0</v>
      </c>
      <c r="F2" s="45" t="s">
        <v>28</v>
      </c>
      <c r="G2" s="46" t="s">
        <v>18</v>
      </c>
      <c r="H2" s="46" t="s">
        <v>17</v>
      </c>
      <c r="I2" s="46" t="s">
        <v>16</v>
      </c>
      <c r="J2" s="47" t="s">
        <v>18</v>
      </c>
      <c r="K2" s="47" t="s">
        <v>17</v>
      </c>
      <c r="L2" s="47" t="s">
        <v>16</v>
      </c>
      <c r="M2" s="49" t="s">
        <v>15</v>
      </c>
      <c r="N2" s="49" t="s">
        <v>14</v>
      </c>
      <c r="O2" s="48" t="s">
        <v>13</v>
      </c>
    </row>
    <row r="3" spans="1:15" ht="13.5" customHeight="1" x14ac:dyDescent="0.2">
      <c r="A3" s="25" t="s">
        <v>15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>
        <f>SANTANDER!A4</f>
        <v>0</v>
      </c>
      <c r="B4" s="26"/>
      <c r="C4" s="27">
        <f>SANTANDER!B4</f>
        <v>0</v>
      </c>
      <c r="D4" s="28"/>
      <c r="E4" s="28">
        <f>SANTANDER!L4</f>
        <v>0</v>
      </c>
      <c r="F4" s="28">
        <f>SANTANDER!K4</f>
        <v>0</v>
      </c>
      <c r="G4" s="29">
        <f>I4/1.16</f>
        <v>0</v>
      </c>
      <c r="H4" s="30">
        <f>G4*0.16</f>
        <v>0</v>
      </c>
      <c r="I4" s="29">
        <f>SANTANDER!D4</f>
        <v>0</v>
      </c>
      <c r="J4" s="30">
        <f t="shared" ref="J4:J9" si="0">L4/1.16</f>
        <v>0</v>
      </c>
      <c r="K4" s="30">
        <f t="shared" ref="K4:K9" si="1">J4*0.16</f>
        <v>0</v>
      </c>
      <c r="L4" s="30">
        <f>SANTANDER!C4</f>
        <v>0</v>
      </c>
      <c r="M4" s="88">
        <f>M3+I4+L4</f>
        <v>0</v>
      </c>
      <c r="N4" s="29"/>
      <c r="O4" s="31"/>
    </row>
    <row r="5" spans="1:15" x14ac:dyDescent="0.2">
      <c r="A5" s="25">
        <f>SANTANDER!A5</f>
        <v>44805</v>
      </c>
      <c r="B5" s="26"/>
      <c r="C5" s="27" t="str">
        <f>SANTANDER!B5</f>
        <v>COM MEM E-PYM</v>
      </c>
      <c r="D5" s="28"/>
      <c r="E5" s="28">
        <f>SANTANDER!L5</f>
        <v>0</v>
      </c>
      <c r="F5" s="28">
        <f>SANTANDER!K5</f>
        <v>0</v>
      </c>
      <c r="G5" s="29">
        <f t="shared" ref="G5:G34" si="2">I5/1.16</f>
        <v>0</v>
      </c>
      <c r="H5" s="30">
        <f t="shared" ref="H5:H34" si="3">G5*0.16</f>
        <v>0</v>
      </c>
      <c r="I5" s="29">
        <f>SANTANDER!D5</f>
        <v>0</v>
      </c>
      <c r="J5" s="30">
        <f t="shared" si="0"/>
        <v>171.55172413793105</v>
      </c>
      <c r="K5" s="30">
        <f t="shared" si="1"/>
        <v>27.448275862068968</v>
      </c>
      <c r="L5" s="30">
        <f>SANTANDER!C5</f>
        <v>199</v>
      </c>
      <c r="M5" s="88">
        <f t="shared" ref="M5:M68" si="4">M4+I5+L5</f>
        <v>199</v>
      </c>
      <c r="N5" s="29"/>
      <c r="O5" s="31"/>
    </row>
    <row r="6" spans="1:15" x14ac:dyDescent="0.2">
      <c r="A6" s="25">
        <f>SANTANDER!A6</f>
        <v>44805</v>
      </c>
      <c r="B6" s="26"/>
      <c r="C6" s="27" t="str">
        <f>SANTANDER!B6</f>
        <v>IVA COMISION</v>
      </c>
      <c r="D6" s="28"/>
      <c r="E6" s="28">
        <f>SANTANDER!L6</f>
        <v>0</v>
      </c>
      <c r="F6" s="28">
        <f>SANTANDER!K6</f>
        <v>0</v>
      </c>
      <c r="G6" s="29">
        <f t="shared" si="2"/>
        <v>0</v>
      </c>
      <c r="H6" s="30">
        <f t="shared" si="3"/>
        <v>0</v>
      </c>
      <c r="I6" s="29">
        <f>SANTANDER!D6</f>
        <v>0</v>
      </c>
      <c r="J6" s="30">
        <f t="shared" si="0"/>
        <v>27.448275862068968</v>
      </c>
      <c r="K6" s="30">
        <f t="shared" si="1"/>
        <v>4.3917241379310346</v>
      </c>
      <c r="L6" s="30">
        <f>SANTANDER!C6</f>
        <v>31.84</v>
      </c>
      <c r="M6" s="88">
        <f t="shared" si="4"/>
        <v>230.84</v>
      </c>
      <c r="N6" s="29"/>
      <c r="O6" s="31"/>
    </row>
    <row r="7" spans="1:15" x14ac:dyDescent="0.2">
      <c r="A7" s="25">
        <f>SANTANDER!A8</f>
        <v>44812</v>
      </c>
      <c r="B7" s="26"/>
      <c r="C7" s="27" t="str">
        <f>SANTANDER!B7</f>
        <v>CGO PAG NOM AP</v>
      </c>
      <c r="D7" s="28"/>
      <c r="E7" s="28">
        <f>SANTANDER!L7</f>
        <v>0</v>
      </c>
      <c r="F7" s="28">
        <f>SANTANDER!K7</f>
        <v>0</v>
      </c>
      <c r="G7" s="29">
        <f t="shared" si="2"/>
        <v>0</v>
      </c>
      <c r="H7" s="30">
        <f t="shared" si="3"/>
        <v>0</v>
      </c>
      <c r="I7" s="29">
        <f>SANTANDER!D7</f>
        <v>0</v>
      </c>
      <c r="J7" s="30">
        <f t="shared" si="0"/>
        <v>2771.4137931034484</v>
      </c>
      <c r="K7" s="30">
        <f t="shared" si="1"/>
        <v>443.42620689655178</v>
      </c>
      <c r="L7" s="30">
        <f>SANTANDER!C7</f>
        <v>3214.84</v>
      </c>
      <c r="M7" s="88">
        <f t="shared" si="4"/>
        <v>3445.6800000000003</v>
      </c>
      <c r="N7" s="29"/>
      <c r="O7" s="31"/>
    </row>
    <row r="8" spans="1:15" x14ac:dyDescent="0.2">
      <c r="A8" s="25">
        <f>SANTANDER!A9</f>
        <v>44817</v>
      </c>
      <c r="B8" s="26"/>
      <c r="C8" s="27" t="str">
        <f>SANTANDER!B8</f>
        <v>DEP S B COBRO</v>
      </c>
      <c r="D8" s="28"/>
      <c r="E8" s="28" t="str">
        <f>SANTANDER!L8</f>
        <v>F4402</v>
      </c>
      <c r="F8" s="28">
        <f>SANTANDER!K8</f>
        <v>2066</v>
      </c>
      <c r="G8" s="29">
        <f t="shared" si="2"/>
        <v>268000</v>
      </c>
      <c r="H8" s="30">
        <f t="shared" si="3"/>
        <v>42880</v>
      </c>
      <c r="I8" s="29">
        <f>SANTANDER!D8</f>
        <v>310880</v>
      </c>
      <c r="J8" s="30">
        <f t="shared" si="0"/>
        <v>0</v>
      </c>
      <c r="K8" s="30">
        <f t="shared" si="1"/>
        <v>0</v>
      </c>
      <c r="L8" s="30">
        <f>SANTANDER!C8</f>
        <v>0</v>
      </c>
      <c r="M8" s="88">
        <f t="shared" si="4"/>
        <v>314325.68</v>
      </c>
      <c r="N8" s="29"/>
      <c r="O8" s="31"/>
    </row>
    <row r="9" spans="1:15" x14ac:dyDescent="0.2">
      <c r="A9" s="25">
        <f>SANTANDER!A10</f>
        <v>44818</v>
      </c>
      <c r="B9" s="26"/>
      <c r="C9" s="27" t="str">
        <f>SANTANDER!B9</f>
        <v>PAG DOM COMEPA</v>
      </c>
      <c r="D9" s="28"/>
      <c r="E9" s="28">
        <f>SANTANDER!L9</f>
        <v>0</v>
      </c>
      <c r="F9" s="28">
        <f>SANTANDER!K9</f>
        <v>0</v>
      </c>
      <c r="G9" s="29">
        <f t="shared" si="2"/>
        <v>0</v>
      </c>
      <c r="H9" s="30">
        <f t="shared" si="3"/>
        <v>0</v>
      </c>
      <c r="I9" s="29">
        <f>SANTANDER!D9</f>
        <v>0</v>
      </c>
      <c r="J9" s="30">
        <f t="shared" si="0"/>
        <v>958</v>
      </c>
      <c r="K9" s="30">
        <f t="shared" si="1"/>
        <v>153.28</v>
      </c>
      <c r="L9" s="30">
        <f>SANTANDER!C9</f>
        <v>1111.28</v>
      </c>
      <c r="M9" s="88">
        <f t="shared" si="4"/>
        <v>315436.96000000002</v>
      </c>
      <c r="N9" s="29"/>
      <c r="O9" s="31"/>
    </row>
    <row r="10" spans="1:15" s="162" customFormat="1" x14ac:dyDescent="0.2">
      <c r="A10" s="155">
        <f>SANTANDER!A11</f>
        <v>44819</v>
      </c>
      <c r="B10" s="156"/>
      <c r="C10" s="27" t="str">
        <f>SANTANDER!B10</f>
        <v>AB TRANSF SPEI</v>
      </c>
      <c r="D10" s="157"/>
      <c r="E10" s="28" t="str">
        <f>SANTANDER!L10</f>
        <v>F4657</v>
      </c>
      <c r="F10" s="28">
        <f>SANTANDER!K10</f>
        <v>2072</v>
      </c>
      <c r="G10" s="158">
        <f t="shared" si="2"/>
        <v>3500.0000000000005</v>
      </c>
      <c r="H10" s="159">
        <f t="shared" si="3"/>
        <v>560.00000000000011</v>
      </c>
      <c r="I10" s="29">
        <f>SANTANDER!D10</f>
        <v>4060</v>
      </c>
      <c r="J10" s="159">
        <f t="shared" ref="J10:J34" si="5">L10/1.16</f>
        <v>0</v>
      </c>
      <c r="K10" s="159">
        <f t="shared" ref="K10:K34" si="6">J10*0.16</f>
        <v>0</v>
      </c>
      <c r="L10" s="30">
        <f>SANTANDER!C10</f>
        <v>0</v>
      </c>
      <c r="M10" s="160">
        <f t="shared" si="4"/>
        <v>319496.96000000002</v>
      </c>
      <c r="N10" s="158"/>
      <c r="O10" s="161"/>
    </row>
    <row r="11" spans="1:15" s="162" customFormat="1" x14ac:dyDescent="0.2">
      <c r="A11" s="155">
        <f>SANTANDER!A12</f>
        <v>44823</v>
      </c>
      <c r="B11" s="156"/>
      <c r="C11" s="27" t="str">
        <f>SANTANDER!B11</f>
        <v>CGO PAG NOM AP</v>
      </c>
      <c r="D11" s="157"/>
      <c r="E11" s="28">
        <f>SANTANDER!L11</f>
        <v>0</v>
      </c>
      <c r="F11" s="28">
        <f>SANTANDER!K11</f>
        <v>0</v>
      </c>
      <c r="G11" s="158">
        <f t="shared" si="2"/>
        <v>0</v>
      </c>
      <c r="H11" s="159">
        <f t="shared" si="3"/>
        <v>0</v>
      </c>
      <c r="I11" s="29">
        <f>SANTANDER!D11</f>
        <v>0</v>
      </c>
      <c r="J11" s="159">
        <f t="shared" si="5"/>
        <v>6637.0689655172418</v>
      </c>
      <c r="K11" s="159">
        <f t="shared" si="6"/>
        <v>1061.9310344827586</v>
      </c>
      <c r="L11" s="30">
        <f>SANTANDER!C11</f>
        <v>7699</v>
      </c>
      <c r="M11" s="160">
        <f t="shared" si="4"/>
        <v>327195.96000000002</v>
      </c>
      <c r="N11" s="158"/>
      <c r="O11" s="161"/>
    </row>
    <row r="12" spans="1:15" s="162" customFormat="1" x14ac:dyDescent="0.2">
      <c r="A12" s="155">
        <f>SANTANDER!A13</f>
        <v>44830</v>
      </c>
      <c r="B12" s="156"/>
      <c r="C12" s="27" t="str">
        <f>SANTANDER!B12</f>
        <v>CGO PAG NOM AP</v>
      </c>
      <c r="D12" s="157"/>
      <c r="E12" s="28">
        <f>SANTANDER!L12</f>
        <v>0</v>
      </c>
      <c r="F12" s="28">
        <f>SANTANDER!K12</f>
        <v>0</v>
      </c>
      <c r="G12" s="158">
        <f t="shared" si="2"/>
        <v>0</v>
      </c>
      <c r="H12" s="159">
        <f t="shared" si="3"/>
        <v>0</v>
      </c>
      <c r="I12" s="29">
        <f>SANTANDER!D12</f>
        <v>0</v>
      </c>
      <c r="J12" s="159">
        <f t="shared" si="5"/>
        <v>2212.2413793103447</v>
      </c>
      <c r="K12" s="159">
        <f t="shared" si="6"/>
        <v>353.95862068965516</v>
      </c>
      <c r="L12" s="30">
        <f>SANTANDER!C12</f>
        <v>2566.1999999999998</v>
      </c>
      <c r="M12" s="160">
        <f t="shared" si="4"/>
        <v>329762.16000000003</v>
      </c>
      <c r="N12" s="158"/>
      <c r="O12" s="161"/>
    </row>
    <row r="13" spans="1:15" s="162" customFormat="1" x14ac:dyDescent="0.2">
      <c r="A13" s="155">
        <f>SANTANDER!A16</f>
        <v>44834</v>
      </c>
      <c r="B13" s="156"/>
      <c r="C13" s="27" t="str">
        <f>SANTANDER!B13</f>
        <v>AB TRANSF SPEI</v>
      </c>
      <c r="D13" s="157"/>
      <c r="E13" s="28" t="str">
        <f>SANTANDER!L13</f>
        <v>F4445-F4529</v>
      </c>
      <c r="F13" s="28">
        <f>SANTANDER!K13</f>
        <v>2113</v>
      </c>
      <c r="G13" s="158">
        <f t="shared" si="2"/>
        <v>22500</v>
      </c>
      <c r="H13" s="159">
        <f t="shared" si="3"/>
        <v>3600</v>
      </c>
      <c r="I13" s="29">
        <f>SANTANDER!D13</f>
        <v>26100</v>
      </c>
      <c r="J13" s="159">
        <f t="shared" si="5"/>
        <v>0</v>
      </c>
      <c r="K13" s="159">
        <f t="shared" si="6"/>
        <v>0</v>
      </c>
      <c r="L13" s="30">
        <f>SANTANDER!C13</f>
        <v>0</v>
      </c>
      <c r="M13" s="160">
        <f t="shared" si="4"/>
        <v>355862.16000000003</v>
      </c>
      <c r="N13" s="158"/>
      <c r="O13" s="161"/>
    </row>
    <row r="14" spans="1:15" s="162" customFormat="1" x14ac:dyDescent="0.2">
      <c r="A14" s="155">
        <f>SANTANDER!A17</f>
        <v>44834</v>
      </c>
      <c r="B14" s="156"/>
      <c r="C14" s="27" t="str">
        <f>SANTANDER!B16</f>
        <v>PAGO TRAN SPEI</v>
      </c>
      <c r="D14" s="157"/>
      <c r="E14" s="28">
        <f>SANTANDER!L16</f>
        <v>0</v>
      </c>
      <c r="F14" s="28">
        <f>SANTANDER!K16</f>
        <v>0</v>
      </c>
      <c r="G14" s="158">
        <f t="shared" si="2"/>
        <v>0</v>
      </c>
      <c r="H14" s="159">
        <f t="shared" si="3"/>
        <v>0</v>
      </c>
      <c r="I14" s="29">
        <f>SANTANDER!D16</f>
        <v>0</v>
      </c>
      <c r="J14" s="159">
        <f t="shared" si="5"/>
        <v>84482.758620689667</v>
      </c>
      <c r="K14" s="159">
        <f t="shared" si="6"/>
        <v>13517.241379310348</v>
      </c>
      <c r="L14" s="30">
        <f>SANTANDER!C16</f>
        <v>98000</v>
      </c>
      <c r="M14" s="160">
        <f t="shared" si="4"/>
        <v>453862.16000000003</v>
      </c>
      <c r="N14" s="158"/>
      <c r="O14" s="161"/>
    </row>
    <row r="15" spans="1:15" s="162" customFormat="1" x14ac:dyDescent="0.2">
      <c r="A15" s="155">
        <f>SANTANDER!A18</f>
        <v>44834</v>
      </c>
      <c r="B15" s="156"/>
      <c r="C15" s="27" t="str">
        <f>SANTANDER!B17</f>
        <v>PAGO TRAN SPEI</v>
      </c>
      <c r="D15" s="157"/>
      <c r="E15" s="28">
        <f>SANTANDER!L17</f>
        <v>0</v>
      </c>
      <c r="F15" s="28">
        <f>SANTANDER!K17</f>
        <v>0</v>
      </c>
      <c r="G15" s="158">
        <f t="shared" si="2"/>
        <v>0</v>
      </c>
      <c r="H15" s="159">
        <f t="shared" si="3"/>
        <v>0</v>
      </c>
      <c r="I15" s="29">
        <f>SANTANDER!D17</f>
        <v>0</v>
      </c>
      <c r="J15" s="159">
        <f t="shared" si="5"/>
        <v>27586.206896551725</v>
      </c>
      <c r="K15" s="159">
        <f t="shared" si="6"/>
        <v>4413.7931034482763</v>
      </c>
      <c r="L15" s="30">
        <f>SANTANDER!C17</f>
        <v>32000</v>
      </c>
      <c r="M15" s="160">
        <f t="shared" si="4"/>
        <v>485862.16000000003</v>
      </c>
      <c r="N15" s="158"/>
      <c r="O15" s="161"/>
    </row>
    <row r="16" spans="1:15" s="162" customFormat="1" x14ac:dyDescent="0.2">
      <c r="A16" s="155">
        <f>SANTANDER!A19</f>
        <v>0</v>
      </c>
      <c r="B16" s="156"/>
      <c r="C16" s="27" t="str">
        <f>SANTANDER!B18</f>
        <v>CGO PAG NOM AP</v>
      </c>
      <c r="D16" s="157"/>
      <c r="E16" s="28">
        <f>SANTANDER!L18</f>
        <v>0</v>
      </c>
      <c r="F16" s="28">
        <f>SANTANDER!K18</f>
        <v>0</v>
      </c>
      <c r="G16" s="158">
        <f t="shared" si="2"/>
        <v>0</v>
      </c>
      <c r="H16" s="159">
        <f t="shared" si="3"/>
        <v>0</v>
      </c>
      <c r="I16" s="29">
        <f>SANTANDER!D18</f>
        <v>0</v>
      </c>
      <c r="J16" s="159">
        <f t="shared" si="5"/>
        <v>4424.8275862068967</v>
      </c>
      <c r="K16" s="159">
        <f t="shared" si="6"/>
        <v>707.97241379310344</v>
      </c>
      <c r="L16" s="30">
        <f>SANTANDER!C18</f>
        <v>5132.8</v>
      </c>
      <c r="M16" s="160">
        <f t="shared" si="4"/>
        <v>490994.96</v>
      </c>
      <c r="N16" s="158"/>
      <c r="O16" s="161"/>
    </row>
    <row r="17" spans="1:15" s="162" customFormat="1" x14ac:dyDescent="0.2">
      <c r="A17" s="155">
        <f>SANTANDER!A20</f>
        <v>0</v>
      </c>
      <c r="B17" s="156"/>
      <c r="C17" s="27">
        <f>SANTANDER!B19</f>
        <v>0</v>
      </c>
      <c r="D17" s="157"/>
      <c r="E17" s="28">
        <f>SANTANDER!L19</f>
        <v>0</v>
      </c>
      <c r="F17" s="28">
        <f>SANTANDER!K19</f>
        <v>0</v>
      </c>
      <c r="G17" s="158">
        <f t="shared" si="2"/>
        <v>0</v>
      </c>
      <c r="H17" s="159">
        <f t="shared" si="3"/>
        <v>0</v>
      </c>
      <c r="I17" s="29">
        <f>SANTANDER!D19</f>
        <v>0</v>
      </c>
      <c r="J17" s="159">
        <f t="shared" si="5"/>
        <v>0</v>
      </c>
      <c r="K17" s="159">
        <f t="shared" si="6"/>
        <v>0</v>
      </c>
      <c r="L17" s="30">
        <f>SANTANDER!C19</f>
        <v>0</v>
      </c>
      <c r="M17" s="160">
        <f t="shared" si="4"/>
        <v>490994.96</v>
      </c>
      <c r="N17" s="158"/>
      <c r="O17" s="161"/>
    </row>
    <row r="18" spans="1:15" s="162" customFormat="1" x14ac:dyDescent="0.2">
      <c r="A18" s="155">
        <f>SANTANDER!A21</f>
        <v>0</v>
      </c>
      <c r="B18" s="156"/>
      <c r="C18" s="27">
        <f>SANTANDER!B20</f>
        <v>0</v>
      </c>
      <c r="D18" s="157"/>
      <c r="E18" s="28">
        <f>SANTANDER!L20</f>
        <v>0</v>
      </c>
      <c r="F18" s="28">
        <f>SANTANDER!K20</f>
        <v>0</v>
      </c>
      <c r="G18" s="158">
        <f t="shared" si="2"/>
        <v>0</v>
      </c>
      <c r="H18" s="159">
        <f t="shared" si="3"/>
        <v>0</v>
      </c>
      <c r="I18" s="29">
        <f>SANTANDER!D20</f>
        <v>0</v>
      </c>
      <c r="J18" s="159">
        <f t="shared" si="5"/>
        <v>0</v>
      </c>
      <c r="K18" s="159">
        <f t="shared" si="6"/>
        <v>0</v>
      </c>
      <c r="L18" s="30">
        <f>SANTANDER!C20</f>
        <v>0</v>
      </c>
      <c r="M18" s="160">
        <f t="shared" si="4"/>
        <v>490994.96</v>
      </c>
      <c r="N18" s="158"/>
      <c r="O18" s="161"/>
    </row>
    <row r="19" spans="1:15" s="162" customFormat="1" x14ac:dyDescent="0.2">
      <c r="A19" s="155">
        <f>SANTANDER!A22</f>
        <v>0</v>
      </c>
      <c r="B19" s="156"/>
      <c r="C19" s="27">
        <f>SANTANDER!B21</f>
        <v>0</v>
      </c>
      <c r="D19" s="157"/>
      <c r="E19" s="28">
        <f>SANTANDER!L21</f>
        <v>0</v>
      </c>
      <c r="F19" s="28">
        <f>SANTANDER!K21</f>
        <v>0</v>
      </c>
      <c r="G19" s="158">
        <f t="shared" si="2"/>
        <v>0</v>
      </c>
      <c r="H19" s="159">
        <f t="shared" si="3"/>
        <v>0</v>
      </c>
      <c r="I19" s="29">
        <f>SANTANDER!D21</f>
        <v>0</v>
      </c>
      <c r="J19" s="159">
        <f t="shared" si="5"/>
        <v>0</v>
      </c>
      <c r="K19" s="159">
        <f t="shared" si="6"/>
        <v>0</v>
      </c>
      <c r="L19" s="30">
        <f>SANTANDER!C21</f>
        <v>0</v>
      </c>
      <c r="M19" s="160">
        <f t="shared" si="4"/>
        <v>490994.96</v>
      </c>
      <c r="N19" s="158"/>
      <c r="O19" s="161"/>
    </row>
    <row r="20" spans="1:15" s="162" customFormat="1" x14ac:dyDescent="0.2">
      <c r="A20" s="155">
        <f>SANTANDER!A23</f>
        <v>0</v>
      </c>
      <c r="B20" s="156"/>
      <c r="C20" s="27">
        <f>SANTANDER!B22</f>
        <v>0</v>
      </c>
      <c r="D20" s="157"/>
      <c r="E20" s="28">
        <f>SANTANDER!L22</f>
        <v>0</v>
      </c>
      <c r="F20" s="28">
        <f>SANTANDER!K22</f>
        <v>0</v>
      </c>
      <c r="G20" s="158">
        <f t="shared" si="2"/>
        <v>0</v>
      </c>
      <c r="H20" s="159">
        <f t="shared" si="3"/>
        <v>0</v>
      </c>
      <c r="I20" s="29">
        <f>SANTANDER!D22</f>
        <v>0</v>
      </c>
      <c r="J20" s="159">
        <f t="shared" si="5"/>
        <v>0</v>
      </c>
      <c r="K20" s="159">
        <f t="shared" si="6"/>
        <v>0</v>
      </c>
      <c r="L20" s="30">
        <f>SANTANDER!C22</f>
        <v>0</v>
      </c>
      <c r="M20" s="160">
        <f t="shared" si="4"/>
        <v>490994.96</v>
      </c>
      <c r="N20" s="158"/>
      <c r="O20" s="161"/>
    </row>
    <row r="21" spans="1:15" s="162" customFormat="1" x14ac:dyDescent="0.2">
      <c r="A21" s="155">
        <f>SANTANDER!A24</f>
        <v>0</v>
      </c>
      <c r="B21" s="156"/>
      <c r="C21" s="27">
        <f>SANTANDER!B23</f>
        <v>0</v>
      </c>
      <c r="D21" s="157"/>
      <c r="E21" s="28">
        <f>SANTANDER!L23</f>
        <v>0</v>
      </c>
      <c r="F21" s="28">
        <f>SANTANDER!K23</f>
        <v>0</v>
      </c>
      <c r="G21" s="158">
        <f t="shared" si="2"/>
        <v>0</v>
      </c>
      <c r="H21" s="159">
        <f t="shared" si="3"/>
        <v>0</v>
      </c>
      <c r="I21" s="29">
        <f>SANTANDER!D23</f>
        <v>0</v>
      </c>
      <c r="J21" s="159">
        <f t="shared" si="5"/>
        <v>0</v>
      </c>
      <c r="K21" s="159">
        <f t="shared" si="6"/>
        <v>0</v>
      </c>
      <c r="L21" s="30">
        <f>SANTANDER!C23</f>
        <v>0</v>
      </c>
      <c r="M21" s="160">
        <f t="shared" si="4"/>
        <v>490994.96</v>
      </c>
      <c r="N21" s="158"/>
      <c r="O21" s="161"/>
    </row>
    <row r="22" spans="1:15" s="162" customFormat="1" x14ac:dyDescent="0.2">
      <c r="A22" s="155">
        <f>SANTANDER!A25</f>
        <v>0</v>
      </c>
      <c r="B22" s="156"/>
      <c r="C22" s="27">
        <f>SANTANDER!B24</f>
        <v>0</v>
      </c>
      <c r="D22" s="157"/>
      <c r="E22" s="28">
        <f>SANTANDER!L24</f>
        <v>0</v>
      </c>
      <c r="F22" s="28">
        <f>SANTANDER!K24</f>
        <v>0</v>
      </c>
      <c r="G22" s="158">
        <f t="shared" si="2"/>
        <v>0</v>
      </c>
      <c r="H22" s="159">
        <f t="shared" si="3"/>
        <v>0</v>
      </c>
      <c r="I22" s="29">
        <f>SANTANDER!D24</f>
        <v>0</v>
      </c>
      <c r="J22" s="159">
        <f t="shared" si="5"/>
        <v>0</v>
      </c>
      <c r="K22" s="159">
        <f t="shared" si="6"/>
        <v>0</v>
      </c>
      <c r="L22" s="30">
        <f>SANTANDER!C24</f>
        <v>0</v>
      </c>
      <c r="M22" s="160">
        <f t="shared" si="4"/>
        <v>490994.96</v>
      </c>
      <c r="N22" s="158"/>
      <c r="O22" s="161"/>
    </row>
    <row r="23" spans="1:15" s="162" customFormat="1" x14ac:dyDescent="0.2">
      <c r="A23" s="155">
        <f>SANTANDER!A26</f>
        <v>0</v>
      </c>
      <c r="B23" s="156"/>
      <c r="C23" s="27">
        <f>SANTANDER!B25</f>
        <v>0</v>
      </c>
      <c r="D23" s="157"/>
      <c r="E23" s="28">
        <f>SANTANDER!L25</f>
        <v>0</v>
      </c>
      <c r="F23" s="28">
        <f>SANTANDER!K25</f>
        <v>0</v>
      </c>
      <c r="G23" s="158">
        <f t="shared" si="2"/>
        <v>0</v>
      </c>
      <c r="H23" s="159">
        <f t="shared" si="3"/>
        <v>0</v>
      </c>
      <c r="I23" s="29">
        <f>SANTANDER!D25</f>
        <v>0</v>
      </c>
      <c r="J23" s="159">
        <f t="shared" si="5"/>
        <v>0</v>
      </c>
      <c r="K23" s="159">
        <f t="shared" si="6"/>
        <v>0</v>
      </c>
      <c r="L23" s="30">
        <f>SANTANDER!C25</f>
        <v>0</v>
      </c>
      <c r="M23" s="160">
        <f t="shared" si="4"/>
        <v>490994.96</v>
      </c>
      <c r="N23" s="158"/>
      <c r="O23" s="161"/>
    </row>
    <row r="24" spans="1:15" s="162" customFormat="1" x14ac:dyDescent="0.2">
      <c r="A24" s="155">
        <f>SANTANDER!A27</f>
        <v>0</v>
      </c>
      <c r="B24" s="156"/>
      <c r="C24" s="27">
        <f>SANTANDER!B26</f>
        <v>0</v>
      </c>
      <c r="D24" s="157"/>
      <c r="E24" s="28">
        <f>SANTANDER!L26</f>
        <v>0</v>
      </c>
      <c r="F24" s="28">
        <f>SANTANDER!K26</f>
        <v>0</v>
      </c>
      <c r="G24" s="158">
        <f t="shared" si="2"/>
        <v>0</v>
      </c>
      <c r="H24" s="159">
        <f t="shared" si="3"/>
        <v>0</v>
      </c>
      <c r="I24" s="29">
        <f>SANTANDER!D26</f>
        <v>0</v>
      </c>
      <c r="J24" s="159">
        <f t="shared" si="5"/>
        <v>0</v>
      </c>
      <c r="K24" s="159">
        <f t="shared" si="6"/>
        <v>0</v>
      </c>
      <c r="L24" s="30">
        <f>SANTANDER!C26</f>
        <v>0</v>
      </c>
      <c r="M24" s="160">
        <f t="shared" si="4"/>
        <v>490994.96</v>
      </c>
      <c r="N24" s="158"/>
      <c r="O24" s="161"/>
    </row>
    <row r="25" spans="1:15" s="162" customFormat="1" x14ac:dyDescent="0.2">
      <c r="A25" s="155">
        <f>SANTANDER!A28</f>
        <v>0</v>
      </c>
      <c r="B25" s="156"/>
      <c r="C25" s="27">
        <f>SANTANDER!B27</f>
        <v>0</v>
      </c>
      <c r="D25" s="157"/>
      <c r="E25" s="28">
        <f>SANTANDER!L27</f>
        <v>0</v>
      </c>
      <c r="F25" s="28">
        <f>SANTANDER!K27</f>
        <v>0</v>
      </c>
      <c r="G25" s="158">
        <f t="shared" si="2"/>
        <v>0</v>
      </c>
      <c r="H25" s="159">
        <f t="shared" si="3"/>
        <v>0</v>
      </c>
      <c r="I25" s="29">
        <f>SANTANDER!D27</f>
        <v>0</v>
      </c>
      <c r="J25" s="159">
        <f t="shared" si="5"/>
        <v>0</v>
      </c>
      <c r="K25" s="159">
        <f t="shared" si="6"/>
        <v>0</v>
      </c>
      <c r="L25" s="30">
        <f>SANTANDER!C27</f>
        <v>0</v>
      </c>
      <c r="M25" s="160">
        <f t="shared" si="4"/>
        <v>490994.96</v>
      </c>
      <c r="N25" s="158"/>
      <c r="O25" s="161"/>
    </row>
    <row r="26" spans="1:15" s="162" customFormat="1" x14ac:dyDescent="0.2">
      <c r="A26" s="155">
        <f>SANTANDER!A29</f>
        <v>0</v>
      </c>
      <c r="B26" s="156"/>
      <c r="C26" s="27">
        <f>SANTANDER!B28</f>
        <v>0</v>
      </c>
      <c r="D26" s="157"/>
      <c r="E26" s="28">
        <f>SANTANDER!L28</f>
        <v>0</v>
      </c>
      <c r="F26" s="28">
        <f>SANTANDER!K28</f>
        <v>0</v>
      </c>
      <c r="G26" s="158">
        <f t="shared" si="2"/>
        <v>0</v>
      </c>
      <c r="H26" s="159">
        <f t="shared" si="3"/>
        <v>0</v>
      </c>
      <c r="I26" s="29">
        <f>SANTANDER!D28</f>
        <v>0</v>
      </c>
      <c r="J26" s="159">
        <f t="shared" si="5"/>
        <v>0</v>
      </c>
      <c r="K26" s="159">
        <f t="shared" si="6"/>
        <v>0</v>
      </c>
      <c r="L26" s="30">
        <f>SANTANDER!C28</f>
        <v>0</v>
      </c>
      <c r="M26" s="160">
        <f t="shared" si="4"/>
        <v>490994.96</v>
      </c>
      <c r="N26" s="158"/>
      <c r="O26" s="161"/>
    </row>
    <row r="27" spans="1:15" s="162" customFormat="1" x14ac:dyDescent="0.2">
      <c r="A27" s="155">
        <f>SANTANDER!A30</f>
        <v>0</v>
      </c>
      <c r="B27" s="156"/>
      <c r="C27" s="27">
        <f>SANTANDER!B29</f>
        <v>0</v>
      </c>
      <c r="D27" s="157"/>
      <c r="E27" s="28">
        <f>SANTANDER!L29</f>
        <v>0</v>
      </c>
      <c r="F27" s="28">
        <f>SANTANDER!K29</f>
        <v>0</v>
      </c>
      <c r="G27" s="158">
        <f t="shared" si="2"/>
        <v>0</v>
      </c>
      <c r="H27" s="159">
        <f t="shared" si="3"/>
        <v>0</v>
      </c>
      <c r="I27" s="29">
        <f>SANTANDER!D29</f>
        <v>0</v>
      </c>
      <c r="J27" s="159">
        <f t="shared" si="5"/>
        <v>0</v>
      </c>
      <c r="K27" s="159">
        <f t="shared" si="6"/>
        <v>0</v>
      </c>
      <c r="L27" s="30">
        <f>SANTANDER!C29</f>
        <v>0</v>
      </c>
      <c r="M27" s="160">
        <f t="shared" si="4"/>
        <v>490994.96</v>
      </c>
      <c r="N27" s="158"/>
      <c r="O27" s="161"/>
    </row>
    <row r="28" spans="1:15" s="162" customFormat="1" x14ac:dyDescent="0.2">
      <c r="A28" s="155">
        <f>SANTANDER!A31</f>
        <v>0</v>
      </c>
      <c r="B28" s="156"/>
      <c r="C28" s="27">
        <f>SANTANDER!B30</f>
        <v>0</v>
      </c>
      <c r="D28" s="157"/>
      <c r="E28" s="28">
        <f>SANTANDER!L30</f>
        <v>0</v>
      </c>
      <c r="F28" s="28">
        <f>SANTANDER!K30</f>
        <v>0</v>
      </c>
      <c r="G28" s="158">
        <f t="shared" si="2"/>
        <v>0</v>
      </c>
      <c r="H28" s="159">
        <f t="shared" si="3"/>
        <v>0</v>
      </c>
      <c r="I28" s="29">
        <f>SANTANDER!D30</f>
        <v>0</v>
      </c>
      <c r="J28" s="159">
        <f t="shared" si="5"/>
        <v>0</v>
      </c>
      <c r="K28" s="159">
        <f t="shared" si="6"/>
        <v>0</v>
      </c>
      <c r="L28" s="30">
        <f>SANTANDER!C30</f>
        <v>0</v>
      </c>
      <c r="M28" s="160">
        <f t="shared" si="4"/>
        <v>490994.96</v>
      </c>
      <c r="N28" s="158"/>
      <c r="O28" s="161"/>
    </row>
    <row r="29" spans="1:15" s="162" customFormat="1" x14ac:dyDescent="0.2">
      <c r="A29" s="155">
        <f>SANTANDER!A32</f>
        <v>0</v>
      </c>
      <c r="B29" s="156"/>
      <c r="C29" s="27">
        <f>SANTANDER!B31</f>
        <v>0</v>
      </c>
      <c r="D29" s="157"/>
      <c r="E29" s="28">
        <f>SANTANDER!L31</f>
        <v>0</v>
      </c>
      <c r="F29" s="28">
        <f>SANTANDER!K31</f>
        <v>0</v>
      </c>
      <c r="G29" s="158">
        <f t="shared" si="2"/>
        <v>0</v>
      </c>
      <c r="H29" s="159">
        <f t="shared" si="3"/>
        <v>0</v>
      </c>
      <c r="I29" s="29">
        <f>SANTANDER!D31</f>
        <v>0</v>
      </c>
      <c r="J29" s="159">
        <f t="shared" si="5"/>
        <v>0</v>
      </c>
      <c r="K29" s="159">
        <f t="shared" si="6"/>
        <v>0</v>
      </c>
      <c r="L29" s="30">
        <f>SANTANDER!C31</f>
        <v>0</v>
      </c>
      <c r="M29" s="160">
        <f t="shared" si="4"/>
        <v>490994.96</v>
      </c>
      <c r="N29" s="158"/>
      <c r="O29" s="161"/>
    </row>
    <row r="30" spans="1:15" s="162" customFormat="1" x14ac:dyDescent="0.2">
      <c r="A30" s="155">
        <f>SANTANDER!A33</f>
        <v>0</v>
      </c>
      <c r="B30" s="156"/>
      <c r="C30" s="27">
        <f>SANTANDER!B32</f>
        <v>0</v>
      </c>
      <c r="D30" s="157"/>
      <c r="E30" s="28">
        <f>SANTANDER!L32</f>
        <v>0</v>
      </c>
      <c r="F30" s="28">
        <f>SANTANDER!K32</f>
        <v>0</v>
      </c>
      <c r="G30" s="158">
        <f t="shared" si="2"/>
        <v>0</v>
      </c>
      <c r="H30" s="159">
        <f t="shared" si="3"/>
        <v>0</v>
      </c>
      <c r="I30" s="29">
        <f>SANTANDER!D32</f>
        <v>0</v>
      </c>
      <c r="J30" s="159">
        <f t="shared" si="5"/>
        <v>0</v>
      </c>
      <c r="K30" s="159">
        <f t="shared" si="6"/>
        <v>0</v>
      </c>
      <c r="L30" s="30">
        <f>SANTANDER!C32</f>
        <v>0</v>
      </c>
      <c r="M30" s="160">
        <f t="shared" si="4"/>
        <v>490994.96</v>
      </c>
      <c r="N30" s="158"/>
      <c r="O30" s="161"/>
    </row>
    <row r="31" spans="1:15" s="162" customFormat="1" x14ac:dyDescent="0.2">
      <c r="A31" s="155">
        <f>SANTANDER!A34</f>
        <v>0</v>
      </c>
      <c r="B31" s="156"/>
      <c r="C31" s="27">
        <f>SANTANDER!B33</f>
        <v>0</v>
      </c>
      <c r="D31" s="157"/>
      <c r="E31" s="28">
        <f>SANTANDER!L33</f>
        <v>0</v>
      </c>
      <c r="F31" s="28">
        <f>SANTANDER!K33</f>
        <v>0</v>
      </c>
      <c r="G31" s="158">
        <f t="shared" si="2"/>
        <v>0</v>
      </c>
      <c r="H31" s="159">
        <f t="shared" si="3"/>
        <v>0</v>
      </c>
      <c r="I31" s="29">
        <f>SANTANDER!D33</f>
        <v>0</v>
      </c>
      <c r="J31" s="159">
        <f t="shared" si="5"/>
        <v>0</v>
      </c>
      <c r="K31" s="159">
        <f t="shared" si="6"/>
        <v>0</v>
      </c>
      <c r="L31" s="30">
        <f>SANTANDER!C33</f>
        <v>0</v>
      </c>
      <c r="M31" s="160">
        <f t="shared" si="4"/>
        <v>490994.96</v>
      </c>
      <c r="N31" s="158"/>
      <c r="O31" s="161"/>
    </row>
    <row r="32" spans="1:15" s="162" customFormat="1" x14ac:dyDescent="0.2">
      <c r="A32" s="155">
        <f>SANTANDER!A35</f>
        <v>0</v>
      </c>
      <c r="B32" s="156"/>
      <c r="C32" s="27">
        <f>SANTANDER!B34</f>
        <v>0</v>
      </c>
      <c r="D32" s="157"/>
      <c r="E32" s="28">
        <f>SANTANDER!L34</f>
        <v>0</v>
      </c>
      <c r="F32" s="28">
        <f>SANTANDER!K34</f>
        <v>0</v>
      </c>
      <c r="G32" s="158">
        <f t="shared" si="2"/>
        <v>0</v>
      </c>
      <c r="H32" s="159">
        <f t="shared" si="3"/>
        <v>0</v>
      </c>
      <c r="I32" s="29">
        <f>SANTANDER!D34</f>
        <v>0</v>
      </c>
      <c r="J32" s="159">
        <f t="shared" si="5"/>
        <v>0</v>
      </c>
      <c r="K32" s="159">
        <f t="shared" si="6"/>
        <v>0</v>
      </c>
      <c r="L32" s="30">
        <f>SANTANDER!C34</f>
        <v>0</v>
      </c>
      <c r="M32" s="160">
        <f t="shared" si="4"/>
        <v>490994.96</v>
      </c>
      <c r="N32" s="158"/>
      <c r="O32" s="161"/>
    </row>
    <row r="33" spans="1:15" x14ac:dyDescent="0.2">
      <c r="A33" s="25">
        <f>SANTANDER!A36</f>
        <v>0</v>
      </c>
      <c r="B33" s="26"/>
      <c r="C33" s="27">
        <f>SANTANDER!B35</f>
        <v>0</v>
      </c>
      <c r="D33" s="28"/>
      <c r="E33" s="28">
        <f>SANTANDER!L35</f>
        <v>0</v>
      </c>
      <c r="F33" s="28">
        <f>SANTANDER!K35</f>
        <v>0</v>
      </c>
      <c r="G33" s="29">
        <f t="shared" si="2"/>
        <v>0</v>
      </c>
      <c r="H33" s="30">
        <f t="shared" si="3"/>
        <v>0</v>
      </c>
      <c r="I33" s="29">
        <f>SANTANDER!D35</f>
        <v>0</v>
      </c>
      <c r="J33" s="30">
        <f t="shared" si="5"/>
        <v>0</v>
      </c>
      <c r="K33" s="30">
        <f t="shared" si="6"/>
        <v>0</v>
      </c>
      <c r="L33" s="30">
        <f>SANTANDER!C35</f>
        <v>0</v>
      </c>
      <c r="M33" s="160">
        <f t="shared" si="4"/>
        <v>490994.96</v>
      </c>
      <c r="N33" s="29"/>
      <c r="O33" s="31"/>
    </row>
    <row r="34" spans="1:15" x14ac:dyDescent="0.2">
      <c r="A34" s="25">
        <f>SANTANDER!A37</f>
        <v>0</v>
      </c>
      <c r="B34" s="26"/>
      <c r="C34" s="27">
        <f>SANTANDER!B36</f>
        <v>0</v>
      </c>
      <c r="D34" s="28"/>
      <c r="E34" s="28">
        <f>SANTANDER!L36</f>
        <v>0</v>
      </c>
      <c r="F34" s="28">
        <f>SANTANDER!K36</f>
        <v>0</v>
      </c>
      <c r="G34" s="29">
        <f t="shared" si="2"/>
        <v>0</v>
      </c>
      <c r="H34" s="30">
        <f t="shared" si="3"/>
        <v>0</v>
      </c>
      <c r="I34" s="29">
        <f>SANTANDER!D36</f>
        <v>0</v>
      </c>
      <c r="J34" s="30">
        <f t="shared" si="5"/>
        <v>0</v>
      </c>
      <c r="K34" s="30">
        <f t="shared" si="6"/>
        <v>0</v>
      </c>
      <c r="L34" s="30">
        <f>SANTANDER!C36</f>
        <v>0</v>
      </c>
      <c r="M34" s="160">
        <f t="shared" si="4"/>
        <v>490994.96</v>
      </c>
      <c r="N34" s="29"/>
      <c r="O34" s="31"/>
    </row>
    <row r="35" spans="1:15" s="127" customFormat="1" x14ac:dyDescent="0.2">
      <c r="A35" s="25">
        <f>SANTANDER!A38</f>
        <v>0</v>
      </c>
      <c r="B35" s="26"/>
      <c r="C35" s="27">
        <f>SANTANDER!B37</f>
        <v>0</v>
      </c>
      <c r="D35" s="28"/>
      <c r="E35" s="28">
        <f>SANTANDER!L37</f>
        <v>0</v>
      </c>
      <c r="F35" s="28">
        <f>SANTANDER!K37</f>
        <v>0</v>
      </c>
      <c r="G35" s="29">
        <f t="shared" ref="G35:G98" si="7">I35/1.16</f>
        <v>0</v>
      </c>
      <c r="H35" s="30">
        <f t="shared" ref="H35:H98" si="8">G35*0.16</f>
        <v>0</v>
      </c>
      <c r="I35" s="29">
        <f>SANTANDER!D37</f>
        <v>0</v>
      </c>
      <c r="J35" s="30">
        <f t="shared" ref="J35:J98" si="9">L35/1.16</f>
        <v>0</v>
      </c>
      <c r="K35" s="30">
        <f t="shared" ref="K35:K98" si="10">J35*0.16</f>
        <v>0</v>
      </c>
      <c r="L35" s="30">
        <f>SANTANDER!C37</f>
        <v>0</v>
      </c>
      <c r="M35" s="160">
        <f t="shared" si="4"/>
        <v>490994.96</v>
      </c>
      <c r="N35" s="29"/>
      <c r="O35" s="31"/>
    </row>
    <row r="36" spans="1:15" x14ac:dyDescent="0.2">
      <c r="A36" s="25">
        <f>SANTANDER!A39</f>
        <v>0</v>
      </c>
      <c r="B36" s="26"/>
      <c r="C36" s="27">
        <f>SANTANDER!B38</f>
        <v>0</v>
      </c>
      <c r="D36" s="28"/>
      <c r="E36" s="28">
        <f>SANTANDER!L38</f>
        <v>0</v>
      </c>
      <c r="F36" s="28">
        <f>SANTANDER!K38</f>
        <v>0</v>
      </c>
      <c r="G36" s="29">
        <f t="shared" si="7"/>
        <v>0</v>
      </c>
      <c r="H36" s="30">
        <f t="shared" si="8"/>
        <v>0</v>
      </c>
      <c r="I36" s="29">
        <f>SANTANDER!D38</f>
        <v>0</v>
      </c>
      <c r="J36" s="30">
        <f t="shared" si="9"/>
        <v>0</v>
      </c>
      <c r="K36" s="30">
        <f t="shared" si="10"/>
        <v>0</v>
      </c>
      <c r="L36" s="30">
        <f>SANTANDER!C38</f>
        <v>0</v>
      </c>
      <c r="M36" s="160">
        <f t="shared" si="4"/>
        <v>490994.96</v>
      </c>
      <c r="N36" s="29"/>
      <c r="O36" s="31"/>
    </row>
    <row r="37" spans="1:15" x14ac:dyDescent="0.2">
      <c r="A37" s="25">
        <f>SANTANDER!A40</f>
        <v>0</v>
      </c>
      <c r="B37" s="26"/>
      <c r="C37" s="27">
        <f>SANTANDER!B39</f>
        <v>0</v>
      </c>
      <c r="D37" s="28"/>
      <c r="E37" s="28">
        <f>SANTANDER!L39</f>
        <v>0</v>
      </c>
      <c r="F37" s="28">
        <f>SANTANDER!K39</f>
        <v>0</v>
      </c>
      <c r="G37" s="29">
        <f t="shared" si="7"/>
        <v>0</v>
      </c>
      <c r="H37" s="30">
        <f t="shared" si="8"/>
        <v>0</v>
      </c>
      <c r="I37" s="29">
        <f>SANTANDER!D39</f>
        <v>0</v>
      </c>
      <c r="J37" s="30">
        <f t="shared" si="9"/>
        <v>0</v>
      </c>
      <c r="K37" s="30">
        <f t="shared" si="10"/>
        <v>0</v>
      </c>
      <c r="L37" s="30">
        <f>SANTANDER!C39</f>
        <v>0</v>
      </c>
      <c r="M37" s="160">
        <f t="shared" si="4"/>
        <v>490994.96</v>
      </c>
      <c r="N37" s="29"/>
      <c r="O37" s="31"/>
    </row>
    <row r="38" spans="1:15" x14ac:dyDescent="0.2">
      <c r="A38" s="25">
        <f>SANTANDER!A41</f>
        <v>0</v>
      </c>
      <c r="B38" s="26"/>
      <c r="C38" s="27">
        <f>SANTANDER!B40</f>
        <v>0</v>
      </c>
      <c r="D38" s="28"/>
      <c r="E38" s="28">
        <f>SANTANDER!L40</f>
        <v>0</v>
      </c>
      <c r="F38" s="28">
        <f>SANTANDER!K40</f>
        <v>0</v>
      </c>
      <c r="G38" s="29">
        <f t="shared" si="7"/>
        <v>0</v>
      </c>
      <c r="H38" s="30">
        <f t="shared" si="8"/>
        <v>0</v>
      </c>
      <c r="I38" s="29">
        <f>SANTANDER!D40</f>
        <v>0</v>
      </c>
      <c r="J38" s="30">
        <f t="shared" si="9"/>
        <v>0</v>
      </c>
      <c r="K38" s="30">
        <f t="shared" si="10"/>
        <v>0</v>
      </c>
      <c r="L38" s="30">
        <f>SANTANDER!C40</f>
        <v>0</v>
      </c>
      <c r="M38" s="160">
        <f t="shared" si="4"/>
        <v>490994.96</v>
      </c>
      <c r="N38" s="29"/>
      <c r="O38" s="31"/>
    </row>
    <row r="39" spans="1:15" x14ac:dyDescent="0.2">
      <c r="A39" s="25">
        <f>SANTANDER!A42</f>
        <v>0</v>
      </c>
      <c r="B39" s="26"/>
      <c r="C39" s="27">
        <f>SANTANDER!B41</f>
        <v>0</v>
      </c>
      <c r="D39" s="28"/>
      <c r="E39" s="28">
        <f>SANTANDER!L41</f>
        <v>0</v>
      </c>
      <c r="F39" s="28">
        <f>SANTANDER!K41</f>
        <v>0</v>
      </c>
      <c r="G39" s="29">
        <f t="shared" si="7"/>
        <v>0</v>
      </c>
      <c r="H39" s="30">
        <f t="shared" si="8"/>
        <v>0</v>
      </c>
      <c r="I39" s="29">
        <f>SANTANDER!D41</f>
        <v>0</v>
      </c>
      <c r="J39" s="30">
        <f t="shared" si="9"/>
        <v>0</v>
      </c>
      <c r="K39" s="30">
        <f t="shared" si="10"/>
        <v>0</v>
      </c>
      <c r="L39" s="30">
        <f>SANTANDER!C41</f>
        <v>0</v>
      </c>
      <c r="M39" s="160">
        <f t="shared" si="4"/>
        <v>490994.96</v>
      </c>
      <c r="N39" s="29"/>
      <c r="O39" s="31"/>
    </row>
    <row r="40" spans="1:15" x14ac:dyDescent="0.2">
      <c r="A40" s="25">
        <f>SANTANDER!A43</f>
        <v>0</v>
      </c>
      <c r="B40" s="26"/>
      <c r="C40" s="27">
        <f>SANTANDER!B42</f>
        <v>0</v>
      </c>
      <c r="D40" s="28"/>
      <c r="E40" s="28">
        <f>SANTANDER!L42</f>
        <v>0</v>
      </c>
      <c r="F40" s="28">
        <f>SANTANDER!K42</f>
        <v>0</v>
      </c>
      <c r="G40" s="29">
        <f t="shared" si="7"/>
        <v>0</v>
      </c>
      <c r="H40" s="30">
        <f t="shared" si="8"/>
        <v>0</v>
      </c>
      <c r="I40" s="29">
        <f>SANTANDER!D42</f>
        <v>0</v>
      </c>
      <c r="J40" s="30">
        <f t="shared" si="9"/>
        <v>0</v>
      </c>
      <c r="K40" s="30">
        <f t="shared" si="10"/>
        <v>0</v>
      </c>
      <c r="L40" s="30">
        <f>SANTANDER!C42</f>
        <v>0</v>
      </c>
      <c r="M40" s="160">
        <f t="shared" si="4"/>
        <v>490994.96</v>
      </c>
      <c r="N40" s="29"/>
      <c r="O40" s="31"/>
    </row>
    <row r="41" spans="1:15" x14ac:dyDescent="0.2">
      <c r="A41" s="25">
        <f>SANTANDER!A44</f>
        <v>0</v>
      </c>
      <c r="B41" s="26"/>
      <c r="C41" s="27">
        <f>SANTANDER!B43</f>
        <v>0</v>
      </c>
      <c r="D41" s="28"/>
      <c r="E41" s="28">
        <f>SANTANDER!L43</f>
        <v>0</v>
      </c>
      <c r="F41" s="28">
        <f>SANTANDER!K43</f>
        <v>0</v>
      </c>
      <c r="G41" s="29">
        <f t="shared" si="7"/>
        <v>0</v>
      </c>
      <c r="H41" s="30">
        <f t="shared" si="8"/>
        <v>0</v>
      </c>
      <c r="I41" s="29">
        <f>SANTANDER!D43</f>
        <v>0</v>
      </c>
      <c r="J41" s="30">
        <f t="shared" si="9"/>
        <v>0</v>
      </c>
      <c r="K41" s="30">
        <f t="shared" si="10"/>
        <v>0</v>
      </c>
      <c r="L41" s="30">
        <f>SANTANDER!C43</f>
        <v>0</v>
      </c>
      <c r="M41" s="160">
        <f t="shared" si="4"/>
        <v>490994.96</v>
      </c>
      <c r="N41" s="29"/>
      <c r="O41" s="31"/>
    </row>
    <row r="42" spans="1:15" x14ac:dyDescent="0.2">
      <c r="A42" s="25">
        <f>SANTANDER!A45</f>
        <v>0</v>
      </c>
      <c r="B42" s="26"/>
      <c r="C42" s="27">
        <f>SANTANDER!B44</f>
        <v>0</v>
      </c>
      <c r="D42" s="28"/>
      <c r="E42" s="28">
        <f>SANTANDER!L44</f>
        <v>0</v>
      </c>
      <c r="F42" s="28">
        <f>SANTANDER!K44</f>
        <v>0</v>
      </c>
      <c r="G42" s="29">
        <f t="shared" si="7"/>
        <v>0</v>
      </c>
      <c r="H42" s="30">
        <f t="shared" si="8"/>
        <v>0</v>
      </c>
      <c r="I42" s="29">
        <f>SANTANDER!D45</f>
        <v>0</v>
      </c>
      <c r="J42" s="30">
        <f t="shared" si="9"/>
        <v>0</v>
      </c>
      <c r="K42" s="30">
        <f t="shared" si="10"/>
        <v>0</v>
      </c>
      <c r="L42" s="30">
        <f>SANTANDER!C45</f>
        <v>0</v>
      </c>
      <c r="M42" s="160">
        <f t="shared" si="4"/>
        <v>490994.96</v>
      </c>
      <c r="N42" s="29"/>
      <c r="O42" s="31"/>
    </row>
    <row r="43" spans="1:15" x14ac:dyDescent="0.2">
      <c r="A43" s="25">
        <f>SANTANDER!A46</f>
        <v>0</v>
      </c>
      <c r="B43" s="26"/>
      <c r="C43" s="27">
        <f>SANTANDER!B45</f>
        <v>0</v>
      </c>
      <c r="D43" s="28"/>
      <c r="E43" s="28">
        <f>SANTANDER!L45</f>
        <v>0</v>
      </c>
      <c r="F43" s="28">
        <f>SANTANDER!K45</f>
        <v>0</v>
      </c>
      <c r="G43" s="29">
        <f t="shared" si="7"/>
        <v>0</v>
      </c>
      <c r="H43" s="30">
        <f t="shared" si="8"/>
        <v>0</v>
      </c>
      <c r="I43" s="29">
        <f>SANTANDER!D46</f>
        <v>0</v>
      </c>
      <c r="J43" s="30">
        <f t="shared" si="9"/>
        <v>0</v>
      </c>
      <c r="K43" s="30">
        <f t="shared" si="10"/>
        <v>0</v>
      </c>
      <c r="L43" s="30">
        <f>SANTANDER!C46</f>
        <v>0</v>
      </c>
      <c r="M43" s="160">
        <f t="shared" si="4"/>
        <v>490994.96</v>
      </c>
      <c r="N43" s="29"/>
      <c r="O43" s="31"/>
    </row>
    <row r="44" spans="1:15" x14ac:dyDescent="0.2">
      <c r="A44" s="25">
        <f>SANTANDER!A47</f>
        <v>0</v>
      </c>
      <c r="B44" s="26"/>
      <c r="C44" s="27">
        <f>SANTANDER!B47</f>
        <v>0</v>
      </c>
      <c r="D44" s="28"/>
      <c r="E44" s="28">
        <f>SANTANDER!L46</f>
        <v>0</v>
      </c>
      <c r="F44" s="28">
        <f>SANTANDER!K46</f>
        <v>0</v>
      </c>
      <c r="G44" s="29">
        <f t="shared" si="7"/>
        <v>0</v>
      </c>
      <c r="H44" s="30">
        <f t="shared" si="8"/>
        <v>0</v>
      </c>
      <c r="I44" s="29">
        <f>SANTANDER!D47</f>
        <v>0</v>
      </c>
      <c r="J44" s="30">
        <f t="shared" si="9"/>
        <v>0</v>
      </c>
      <c r="K44" s="30">
        <f t="shared" si="10"/>
        <v>0</v>
      </c>
      <c r="L44" s="30">
        <f>SANTANDER!C47</f>
        <v>0</v>
      </c>
      <c r="M44" s="160">
        <f t="shared" si="4"/>
        <v>490994.96</v>
      </c>
      <c r="N44" s="29"/>
      <c r="O44" s="31"/>
    </row>
    <row r="45" spans="1:15" x14ac:dyDescent="0.2">
      <c r="A45" s="25">
        <f>SANTANDER!A48</f>
        <v>0</v>
      </c>
      <c r="B45" s="26"/>
      <c r="C45" s="27">
        <f>SANTANDER!B48</f>
        <v>0</v>
      </c>
      <c r="D45" s="28"/>
      <c r="E45" s="28">
        <f>SANTANDER!L47</f>
        <v>0</v>
      </c>
      <c r="F45" s="28">
        <f>SANTANDER!K47</f>
        <v>0</v>
      </c>
      <c r="G45" s="29">
        <f t="shared" si="7"/>
        <v>0</v>
      </c>
      <c r="H45" s="30">
        <f t="shared" si="8"/>
        <v>0</v>
      </c>
      <c r="I45" s="29">
        <f>SANTANDER!D48</f>
        <v>0</v>
      </c>
      <c r="J45" s="30">
        <f t="shared" si="9"/>
        <v>0</v>
      </c>
      <c r="K45" s="30">
        <f t="shared" si="10"/>
        <v>0</v>
      </c>
      <c r="L45" s="30">
        <f>SANTANDER!C48</f>
        <v>0</v>
      </c>
      <c r="M45" s="160">
        <f t="shared" si="4"/>
        <v>490994.96</v>
      </c>
      <c r="N45" s="29"/>
      <c r="O45" s="31"/>
    </row>
    <row r="46" spans="1:15" x14ac:dyDescent="0.2">
      <c r="A46" s="25">
        <f>SANTANDER!A49</f>
        <v>0</v>
      </c>
      <c r="B46" s="26"/>
      <c r="C46" s="27">
        <f>SANTANDER!B49</f>
        <v>0</v>
      </c>
      <c r="D46" s="28"/>
      <c r="E46" s="28">
        <f>SANTANDER!L48</f>
        <v>0</v>
      </c>
      <c r="F46" s="28">
        <f>SANTANDER!K48</f>
        <v>0</v>
      </c>
      <c r="G46" s="29">
        <f t="shared" si="7"/>
        <v>0</v>
      </c>
      <c r="H46" s="30">
        <f t="shared" si="8"/>
        <v>0</v>
      </c>
      <c r="I46" s="29">
        <f>SANTANDER!D49</f>
        <v>0</v>
      </c>
      <c r="J46" s="30">
        <f t="shared" si="9"/>
        <v>0</v>
      </c>
      <c r="K46" s="30">
        <f t="shared" si="10"/>
        <v>0</v>
      </c>
      <c r="L46" s="30">
        <f>SANTANDER!C49</f>
        <v>0</v>
      </c>
      <c r="M46" s="160">
        <f t="shared" si="4"/>
        <v>490994.96</v>
      </c>
      <c r="N46" s="29"/>
      <c r="O46" s="31"/>
    </row>
    <row r="47" spans="1:15" x14ac:dyDescent="0.2">
      <c r="A47" s="25">
        <f>SANTANDER!A50</f>
        <v>0</v>
      </c>
      <c r="B47" s="26"/>
      <c r="C47" s="27">
        <f>SANTANDER!B50</f>
        <v>0</v>
      </c>
      <c r="D47" s="28"/>
      <c r="E47" s="28">
        <f>SANTANDER!L49</f>
        <v>0</v>
      </c>
      <c r="F47" s="28">
        <f>SANTANDER!K49</f>
        <v>0</v>
      </c>
      <c r="G47" s="29">
        <f t="shared" si="7"/>
        <v>0</v>
      </c>
      <c r="H47" s="30">
        <f t="shared" si="8"/>
        <v>0</v>
      </c>
      <c r="I47" s="29">
        <f>SANTANDER!D50</f>
        <v>0</v>
      </c>
      <c r="J47" s="30">
        <f t="shared" si="9"/>
        <v>0</v>
      </c>
      <c r="K47" s="30">
        <f t="shared" si="10"/>
        <v>0</v>
      </c>
      <c r="L47" s="30">
        <f>SANTANDER!C50</f>
        <v>0</v>
      </c>
      <c r="M47" s="160">
        <f t="shared" si="4"/>
        <v>490994.96</v>
      </c>
      <c r="N47" s="29"/>
      <c r="O47" s="31"/>
    </row>
    <row r="48" spans="1:15" x14ac:dyDescent="0.2">
      <c r="A48" s="25">
        <f>SANTANDER!A51</f>
        <v>0</v>
      </c>
      <c r="B48" s="26"/>
      <c r="C48" s="27">
        <f>SANTANDER!B51</f>
        <v>0</v>
      </c>
      <c r="D48" s="28"/>
      <c r="E48" s="28">
        <f>SANTANDER!L50</f>
        <v>0</v>
      </c>
      <c r="F48" s="28">
        <f>SANTANDER!K50</f>
        <v>0</v>
      </c>
      <c r="G48" s="29">
        <f t="shared" si="7"/>
        <v>0</v>
      </c>
      <c r="H48" s="30">
        <f t="shared" si="8"/>
        <v>0</v>
      </c>
      <c r="I48" s="29">
        <f>SANTANDER!D51</f>
        <v>0</v>
      </c>
      <c r="J48" s="30">
        <f t="shared" si="9"/>
        <v>0</v>
      </c>
      <c r="K48" s="30">
        <f t="shared" si="10"/>
        <v>0</v>
      </c>
      <c r="L48" s="30">
        <f>SANTANDER!C51</f>
        <v>0</v>
      </c>
      <c r="M48" s="160">
        <f t="shared" si="4"/>
        <v>490994.96</v>
      </c>
      <c r="N48" s="29"/>
      <c r="O48" s="31"/>
    </row>
    <row r="49" spans="1:15" x14ac:dyDescent="0.2">
      <c r="A49" s="25">
        <f>SANTANDER!A52</f>
        <v>0</v>
      </c>
      <c r="B49" s="26"/>
      <c r="C49" s="27">
        <f>SANTANDER!B52</f>
        <v>0</v>
      </c>
      <c r="D49" s="28"/>
      <c r="E49" s="28">
        <f>SANTANDER!L51</f>
        <v>0</v>
      </c>
      <c r="F49" s="28">
        <f>SANTANDER!K51</f>
        <v>0</v>
      </c>
      <c r="G49" s="29">
        <f t="shared" si="7"/>
        <v>0</v>
      </c>
      <c r="H49" s="30">
        <f t="shared" si="8"/>
        <v>0</v>
      </c>
      <c r="I49" s="29">
        <f>SANTANDER!D52</f>
        <v>0</v>
      </c>
      <c r="J49" s="30">
        <f t="shared" si="9"/>
        <v>0</v>
      </c>
      <c r="K49" s="30">
        <f t="shared" si="10"/>
        <v>0</v>
      </c>
      <c r="L49" s="30">
        <f>SANTANDER!C52</f>
        <v>0</v>
      </c>
      <c r="M49" s="160">
        <f t="shared" si="4"/>
        <v>490994.96</v>
      </c>
      <c r="N49" s="29"/>
      <c r="O49" s="31"/>
    </row>
    <row r="50" spans="1:15" x14ac:dyDescent="0.2">
      <c r="A50" s="25">
        <f>SANTANDER!A53</f>
        <v>0</v>
      </c>
      <c r="B50" s="26"/>
      <c r="C50" s="27">
        <f>SANTANDER!B53</f>
        <v>0</v>
      </c>
      <c r="D50" s="28"/>
      <c r="E50" s="28">
        <f>SANTANDER!L52</f>
        <v>0</v>
      </c>
      <c r="F50" s="28">
        <f>SANTANDER!K52</f>
        <v>0</v>
      </c>
      <c r="G50" s="29">
        <f t="shared" si="7"/>
        <v>0</v>
      </c>
      <c r="H50" s="30">
        <f t="shared" si="8"/>
        <v>0</v>
      </c>
      <c r="I50" s="29">
        <f>SANTANDER!D53</f>
        <v>0</v>
      </c>
      <c r="J50" s="30">
        <f t="shared" si="9"/>
        <v>0</v>
      </c>
      <c r="K50" s="30">
        <f t="shared" si="10"/>
        <v>0</v>
      </c>
      <c r="L50" s="30">
        <f>SANTANDER!C53</f>
        <v>0</v>
      </c>
      <c r="M50" s="160">
        <f t="shared" si="4"/>
        <v>490994.96</v>
      </c>
      <c r="N50" s="29"/>
      <c r="O50" s="31"/>
    </row>
    <row r="51" spans="1:15" x14ac:dyDescent="0.2">
      <c r="A51" s="25">
        <f>SANTANDER!A54</f>
        <v>0</v>
      </c>
      <c r="B51" s="26"/>
      <c r="C51" s="27">
        <f>SANTANDER!B54</f>
        <v>0</v>
      </c>
      <c r="D51" s="28"/>
      <c r="E51" s="28">
        <f>SANTANDER!L53</f>
        <v>0</v>
      </c>
      <c r="F51" s="28">
        <f>SANTANDER!K53</f>
        <v>0</v>
      </c>
      <c r="G51" s="29">
        <f t="shared" si="7"/>
        <v>0</v>
      </c>
      <c r="H51" s="30">
        <f t="shared" si="8"/>
        <v>0</v>
      </c>
      <c r="I51" s="29">
        <f>SANTANDER!D54</f>
        <v>0</v>
      </c>
      <c r="J51" s="30">
        <f t="shared" si="9"/>
        <v>0</v>
      </c>
      <c r="K51" s="30">
        <f t="shared" si="10"/>
        <v>0</v>
      </c>
      <c r="L51" s="30">
        <f>SANTANDER!C54</f>
        <v>0</v>
      </c>
      <c r="M51" s="160">
        <f t="shared" si="4"/>
        <v>490994.96</v>
      </c>
      <c r="N51" s="29"/>
      <c r="O51" s="31"/>
    </row>
    <row r="52" spans="1:15" x14ac:dyDescent="0.2">
      <c r="A52" s="25">
        <f>SANTANDER!A55</f>
        <v>0</v>
      </c>
      <c r="B52" s="26"/>
      <c r="C52" s="27">
        <f>SANTANDER!B55</f>
        <v>0</v>
      </c>
      <c r="D52" s="28"/>
      <c r="E52" s="28">
        <f>SANTANDER!L54</f>
        <v>0</v>
      </c>
      <c r="F52" s="28">
        <f>SANTANDER!K54</f>
        <v>0</v>
      </c>
      <c r="G52" s="29">
        <f t="shared" si="7"/>
        <v>0</v>
      </c>
      <c r="H52" s="30">
        <f t="shared" si="8"/>
        <v>0</v>
      </c>
      <c r="I52" s="29">
        <f>SANTANDER!D55</f>
        <v>0</v>
      </c>
      <c r="J52" s="30">
        <f t="shared" si="9"/>
        <v>0</v>
      </c>
      <c r="K52" s="30">
        <f t="shared" si="10"/>
        <v>0</v>
      </c>
      <c r="L52" s="30">
        <f>SANTANDER!C55</f>
        <v>0</v>
      </c>
      <c r="M52" s="160">
        <f t="shared" si="4"/>
        <v>490994.96</v>
      </c>
      <c r="N52" s="29"/>
      <c r="O52" s="31"/>
    </row>
    <row r="53" spans="1:15" x14ac:dyDescent="0.2">
      <c r="A53" s="25">
        <f>SANTANDER!A56</f>
        <v>0</v>
      </c>
      <c r="B53" s="26"/>
      <c r="C53" s="27">
        <f>SANTANDER!B56</f>
        <v>0</v>
      </c>
      <c r="D53" s="28"/>
      <c r="E53" s="28">
        <f>SANTANDER!L55</f>
        <v>0</v>
      </c>
      <c r="F53" s="28">
        <f>SANTANDER!K55</f>
        <v>0</v>
      </c>
      <c r="G53" s="29">
        <f t="shared" si="7"/>
        <v>0</v>
      </c>
      <c r="H53" s="30">
        <f t="shared" si="8"/>
        <v>0</v>
      </c>
      <c r="I53" s="29">
        <f>SANTANDER!D56</f>
        <v>0</v>
      </c>
      <c r="J53" s="30">
        <f t="shared" si="9"/>
        <v>0</v>
      </c>
      <c r="K53" s="30">
        <f t="shared" si="10"/>
        <v>0</v>
      </c>
      <c r="L53" s="30">
        <f>SANTANDER!C56</f>
        <v>0</v>
      </c>
      <c r="M53" s="160">
        <f t="shared" si="4"/>
        <v>490994.96</v>
      </c>
      <c r="N53" s="29"/>
      <c r="O53" s="31"/>
    </row>
    <row r="54" spans="1:15" x14ac:dyDescent="0.2">
      <c r="A54" s="25">
        <f>SANTANDER!A57</f>
        <v>0</v>
      </c>
      <c r="B54" s="26"/>
      <c r="C54" s="27">
        <f>SANTANDER!B57</f>
        <v>0</v>
      </c>
      <c r="D54" s="28"/>
      <c r="E54" s="28">
        <f>SANTANDER!L56</f>
        <v>0</v>
      </c>
      <c r="F54" s="28">
        <f>SANTANDER!K56</f>
        <v>0</v>
      </c>
      <c r="G54" s="29">
        <f t="shared" si="7"/>
        <v>0</v>
      </c>
      <c r="H54" s="30">
        <f t="shared" si="8"/>
        <v>0</v>
      </c>
      <c r="I54" s="29">
        <f>SANTANDER!D57</f>
        <v>0</v>
      </c>
      <c r="J54" s="30">
        <f t="shared" si="9"/>
        <v>0</v>
      </c>
      <c r="K54" s="30">
        <f t="shared" si="10"/>
        <v>0</v>
      </c>
      <c r="L54" s="30">
        <f>SANTANDER!C57</f>
        <v>0</v>
      </c>
      <c r="M54" s="160">
        <f t="shared" si="4"/>
        <v>490994.96</v>
      </c>
      <c r="N54" s="29"/>
      <c r="O54" s="31"/>
    </row>
    <row r="55" spans="1:15" x14ac:dyDescent="0.2">
      <c r="A55" s="25">
        <f>SANTANDER!A58</f>
        <v>0</v>
      </c>
      <c r="B55" s="26"/>
      <c r="C55" s="27">
        <f>SANTANDER!B58</f>
        <v>0</v>
      </c>
      <c r="D55" s="28"/>
      <c r="E55" s="28">
        <f>SANTANDER!L57</f>
        <v>0</v>
      </c>
      <c r="F55" s="28">
        <f>SANTANDER!K57</f>
        <v>0</v>
      </c>
      <c r="G55" s="29">
        <f t="shared" si="7"/>
        <v>0</v>
      </c>
      <c r="H55" s="30">
        <f t="shared" si="8"/>
        <v>0</v>
      </c>
      <c r="I55" s="29">
        <f>SANTANDER!D58</f>
        <v>0</v>
      </c>
      <c r="J55" s="30">
        <f t="shared" si="9"/>
        <v>0</v>
      </c>
      <c r="K55" s="30">
        <f t="shared" si="10"/>
        <v>0</v>
      </c>
      <c r="L55" s="30">
        <f>SANTANDER!C58</f>
        <v>0</v>
      </c>
      <c r="M55" s="160">
        <f t="shared" si="4"/>
        <v>490994.96</v>
      </c>
      <c r="N55" s="29"/>
      <c r="O55" s="31"/>
    </row>
    <row r="56" spans="1:15" x14ac:dyDescent="0.2">
      <c r="A56" s="25">
        <f>SANTANDER!A59</f>
        <v>0</v>
      </c>
      <c r="B56" s="26"/>
      <c r="C56" s="27">
        <f>SANTANDER!B59</f>
        <v>0</v>
      </c>
      <c r="D56" s="28"/>
      <c r="E56" s="28">
        <f>SANTANDER!L58</f>
        <v>0</v>
      </c>
      <c r="F56" s="28">
        <f>SANTANDER!K58</f>
        <v>0</v>
      </c>
      <c r="G56" s="29">
        <f t="shared" si="7"/>
        <v>0</v>
      </c>
      <c r="H56" s="30">
        <f t="shared" si="8"/>
        <v>0</v>
      </c>
      <c r="I56" s="29">
        <f>SANTANDER!D59</f>
        <v>0</v>
      </c>
      <c r="J56" s="30">
        <f t="shared" si="9"/>
        <v>0</v>
      </c>
      <c r="K56" s="30">
        <f t="shared" si="10"/>
        <v>0</v>
      </c>
      <c r="L56" s="30">
        <f>SANTANDER!C59</f>
        <v>0</v>
      </c>
      <c r="M56" s="160">
        <f t="shared" si="4"/>
        <v>490994.96</v>
      </c>
      <c r="N56" s="29"/>
      <c r="O56" s="31"/>
    </row>
    <row r="57" spans="1:15" x14ac:dyDescent="0.2">
      <c r="A57" s="25">
        <f>SANTANDER!A61</f>
        <v>0</v>
      </c>
      <c r="B57" s="26"/>
      <c r="C57" s="27">
        <f>SANTANDER!B61</f>
        <v>0</v>
      </c>
      <c r="D57" s="28"/>
      <c r="E57" s="28">
        <f>SANTANDER!L61</f>
        <v>0</v>
      </c>
      <c r="F57" s="28">
        <f>SANTANDER!K59</f>
        <v>0</v>
      </c>
      <c r="G57" s="29">
        <f t="shared" si="7"/>
        <v>0</v>
      </c>
      <c r="H57" s="30">
        <f t="shared" si="8"/>
        <v>0</v>
      </c>
      <c r="I57" s="29">
        <f>SANTANDER!D61</f>
        <v>0</v>
      </c>
      <c r="J57" s="30">
        <f t="shared" si="9"/>
        <v>0</v>
      </c>
      <c r="K57" s="30">
        <f t="shared" si="10"/>
        <v>0</v>
      </c>
      <c r="L57" s="30">
        <f>SANTANDER!C61</f>
        <v>0</v>
      </c>
      <c r="M57" s="160">
        <f t="shared" si="4"/>
        <v>490994.96</v>
      </c>
      <c r="N57" s="29"/>
      <c r="O57" s="31"/>
    </row>
    <row r="58" spans="1:15" x14ac:dyDescent="0.2">
      <c r="A58" s="25">
        <f>SANTANDER!A62</f>
        <v>0</v>
      </c>
      <c r="B58" s="26"/>
      <c r="C58" s="27">
        <f>SANTANDER!B62</f>
        <v>0</v>
      </c>
      <c r="D58" s="28"/>
      <c r="E58" s="28">
        <f>SANTANDER!L62</f>
        <v>0</v>
      </c>
      <c r="F58" s="28">
        <f>SANTANDER!K60</f>
        <v>0</v>
      </c>
      <c r="G58" s="29">
        <f t="shared" si="7"/>
        <v>0</v>
      </c>
      <c r="H58" s="30">
        <f t="shared" si="8"/>
        <v>0</v>
      </c>
      <c r="I58" s="29">
        <f>SANTANDER!D62</f>
        <v>0</v>
      </c>
      <c r="J58" s="30">
        <f t="shared" si="9"/>
        <v>0</v>
      </c>
      <c r="K58" s="30">
        <f t="shared" si="10"/>
        <v>0</v>
      </c>
      <c r="L58" s="30">
        <f>SANTANDER!C62</f>
        <v>0</v>
      </c>
      <c r="M58" s="160">
        <f t="shared" si="4"/>
        <v>490994.96</v>
      </c>
      <c r="N58" s="29"/>
      <c r="O58" s="31"/>
    </row>
    <row r="59" spans="1:15" x14ac:dyDescent="0.2">
      <c r="A59" s="25">
        <f>SANTANDER!A63</f>
        <v>0</v>
      </c>
      <c r="B59" s="26"/>
      <c r="C59" s="27">
        <f>SANTANDER!B63</f>
        <v>0</v>
      </c>
      <c r="D59" s="28"/>
      <c r="E59" s="28">
        <f>SANTANDER!L63</f>
        <v>0</v>
      </c>
      <c r="F59" s="28">
        <f>SANTANDER!K61</f>
        <v>0</v>
      </c>
      <c r="G59" s="29">
        <f t="shared" si="7"/>
        <v>0</v>
      </c>
      <c r="H59" s="30">
        <f t="shared" si="8"/>
        <v>0</v>
      </c>
      <c r="I59" s="29">
        <f>SANTANDER!D63</f>
        <v>0</v>
      </c>
      <c r="J59" s="30">
        <f t="shared" si="9"/>
        <v>0</v>
      </c>
      <c r="K59" s="30">
        <f t="shared" si="10"/>
        <v>0</v>
      </c>
      <c r="L59" s="30">
        <f>SANTANDER!C63</f>
        <v>0</v>
      </c>
      <c r="M59" s="160">
        <f t="shared" si="4"/>
        <v>490994.96</v>
      </c>
      <c r="N59" s="29"/>
      <c r="O59" s="31"/>
    </row>
    <row r="60" spans="1:15" x14ac:dyDescent="0.2">
      <c r="A60" s="25">
        <f>SANTANDER!A64</f>
        <v>0</v>
      </c>
      <c r="B60" s="26"/>
      <c r="C60" s="27">
        <f>SANTANDER!B64</f>
        <v>0</v>
      </c>
      <c r="D60" s="28"/>
      <c r="E60" s="28">
        <f>SANTANDER!L64</f>
        <v>0</v>
      </c>
      <c r="F60" s="28">
        <f>SANTANDER!K62</f>
        <v>0</v>
      </c>
      <c r="G60" s="29">
        <f t="shared" si="7"/>
        <v>0</v>
      </c>
      <c r="H60" s="30">
        <f t="shared" si="8"/>
        <v>0</v>
      </c>
      <c r="I60" s="29">
        <f>SANTANDER!D64</f>
        <v>0</v>
      </c>
      <c r="J60" s="30">
        <f t="shared" si="9"/>
        <v>0</v>
      </c>
      <c r="K60" s="30">
        <f t="shared" si="10"/>
        <v>0</v>
      </c>
      <c r="L60" s="30">
        <f>SANTANDER!C64</f>
        <v>0</v>
      </c>
      <c r="M60" s="160">
        <f t="shared" si="4"/>
        <v>490994.96</v>
      </c>
      <c r="N60" s="29"/>
      <c r="O60" s="31"/>
    </row>
    <row r="61" spans="1:15" x14ac:dyDescent="0.2">
      <c r="A61" s="25">
        <f>SANTANDER!A65</f>
        <v>0</v>
      </c>
      <c r="B61" s="26"/>
      <c r="C61" s="27">
        <f>SANTANDER!B65</f>
        <v>0</v>
      </c>
      <c r="D61" s="28"/>
      <c r="E61" s="28">
        <f>SANTANDER!L65</f>
        <v>0</v>
      </c>
      <c r="F61" s="28">
        <f>SANTANDER!K63</f>
        <v>0</v>
      </c>
      <c r="G61" s="29">
        <f t="shared" si="7"/>
        <v>0</v>
      </c>
      <c r="H61" s="30">
        <f t="shared" si="8"/>
        <v>0</v>
      </c>
      <c r="I61" s="29">
        <f>SANTANDER!D65</f>
        <v>0</v>
      </c>
      <c r="J61" s="30">
        <f t="shared" si="9"/>
        <v>0</v>
      </c>
      <c r="K61" s="30">
        <f t="shared" si="10"/>
        <v>0</v>
      </c>
      <c r="L61" s="30">
        <f>SANTANDER!C65</f>
        <v>0</v>
      </c>
      <c r="M61" s="160">
        <f t="shared" si="4"/>
        <v>490994.96</v>
      </c>
      <c r="N61" s="29"/>
      <c r="O61" s="31"/>
    </row>
    <row r="62" spans="1:15" x14ac:dyDescent="0.2">
      <c r="A62" s="25">
        <f>SANTANDER!A66</f>
        <v>0</v>
      </c>
      <c r="B62" s="26"/>
      <c r="C62" s="27">
        <f>SANTANDER!B66</f>
        <v>0</v>
      </c>
      <c r="D62" s="28"/>
      <c r="E62" s="28">
        <f>SANTANDER!L66</f>
        <v>0</v>
      </c>
      <c r="F62" s="28">
        <f>SANTANDER!K64</f>
        <v>0</v>
      </c>
      <c r="G62" s="29">
        <f t="shared" si="7"/>
        <v>0</v>
      </c>
      <c r="H62" s="30">
        <f t="shared" si="8"/>
        <v>0</v>
      </c>
      <c r="I62" s="29">
        <f>SANTANDER!D66</f>
        <v>0</v>
      </c>
      <c r="J62" s="30">
        <f t="shared" si="9"/>
        <v>0</v>
      </c>
      <c r="K62" s="30">
        <f t="shared" si="10"/>
        <v>0</v>
      </c>
      <c r="L62" s="30">
        <f>SANTANDER!C66</f>
        <v>0</v>
      </c>
      <c r="M62" s="160">
        <f t="shared" si="4"/>
        <v>490994.96</v>
      </c>
      <c r="N62" s="29"/>
      <c r="O62" s="31"/>
    </row>
    <row r="63" spans="1:15" x14ac:dyDescent="0.2">
      <c r="A63" s="25">
        <f>SANTANDER!A60</f>
        <v>0</v>
      </c>
      <c r="B63" s="26"/>
      <c r="C63" s="27">
        <f>SANTANDER!B60</f>
        <v>0</v>
      </c>
      <c r="D63" s="28"/>
      <c r="E63" s="28">
        <f>SANTANDER!L60</f>
        <v>0</v>
      </c>
      <c r="F63" s="28">
        <f>SANTANDER!K65</f>
        <v>0</v>
      </c>
      <c r="G63" s="29">
        <f t="shared" si="7"/>
        <v>0</v>
      </c>
      <c r="H63" s="30">
        <f t="shared" si="8"/>
        <v>0</v>
      </c>
      <c r="I63" s="29">
        <f>SANTANDER!D60</f>
        <v>0</v>
      </c>
      <c r="J63" s="30">
        <f t="shared" si="9"/>
        <v>0</v>
      </c>
      <c r="K63" s="30">
        <f t="shared" si="10"/>
        <v>0</v>
      </c>
      <c r="L63" s="30">
        <f>SANTANDER!C60</f>
        <v>0</v>
      </c>
      <c r="M63" s="160">
        <f t="shared" si="4"/>
        <v>490994.96</v>
      </c>
      <c r="N63" s="29"/>
      <c r="O63" s="31"/>
    </row>
    <row r="64" spans="1:15" x14ac:dyDescent="0.2">
      <c r="A64" s="25">
        <f>SANTANDER!A67</f>
        <v>0</v>
      </c>
      <c r="B64" s="26"/>
      <c r="C64" s="27">
        <f>SANTANDER!B67</f>
        <v>0</v>
      </c>
      <c r="D64" s="28"/>
      <c r="E64" s="28">
        <f>SANTANDER!L67</f>
        <v>0</v>
      </c>
      <c r="F64" s="28">
        <f>SANTANDER!K66</f>
        <v>0</v>
      </c>
      <c r="G64" s="29">
        <f t="shared" si="7"/>
        <v>0</v>
      </c>
      <c r="H64" s="30">
        <f t="shared" si="8"/>
        <v>0</v>
      </c>
      <c r="I64" s="29">
        <f>SANTANDER!D67</f>
        <v>0</v>
      </c>
      <c r="J64" s="30">
        <f t="shared" si="9"/>
        <v>0</v>
      </c>
      <c r="K64" s="30">
        <f t="shared" si="10"/>
        <v>0</v>
      </c>
      <c r="L64" s="30">
        <f>SANTANDER!C67</f>
        <v>0</v>
      </c>
      <c r="M64" s="160">
        <f t="shared" si="4"/>
        <v>490994.96</v>
      </c>
      <c r="N64" s="29"/>
      <c r="O64" s="31"/>
    </row>
    <row r="65" spans="1:15" x14ac:dyDescent="0.2">
      <c r="A65" s="25">
        <f>SANTANDER!A68</f>
        <v>0</v>
      </c>
      <c r="B65" s="26"/>
      <c r="C65" s="27">
        <f>SANTANDER!B68</f>
        <v>0</v>
      </c>
      <c r="D65" s="28"/>
      <c r="E65" s="28">
        <f>SANTANDER!L68</f>
        <v>0</v>
      </c>
      <c r="F65" s="28">
        <f>SANTANDER!K67</f>
        <v>0</v>
      </c>
      <c r="G65" s="29">
        <f t="shared" si="7"/>
        <v>0</v>
      </c>
      <c r="H65" s="30">
        <f t="shared" si="8"/>
        <v>0</v>
      </c>
      <c r="I65" s="29">
        <f>SANTANDER!D68</f>
        <v>0</v>
      </c>
      <c r="J65" s="30">
        <f t="shared" si="9"/>
        <v>0</v>
      </c>
      <c r="K65" s="30">
        <f t="shared" si="10"/>
        <v>0</v>
      </c>
      <c r="L65" s="30">
        <f>SANTANDER!C68</f>
        <v>0</v>
      </c>
      <c r="M65" s="160">
        <f t="shared" si="4"/>
        <v>490994.96</v>
      </c>
      <c r="N65" s="29"/>
      <c r="O65" s="31"/>
    </row>
    <row r="66" spans="1:15" x14ac:dyDescent="0.2">
      <c r="A66" s="25">
        <f>SANTANDER!A69</f>
        <v>0</v>
      </c>
      <c r="B66" s="26"/>
      <c r="C66" s="27">
        <f>SANTANDER!B69</f>
        <v>0</v>
      </c>
      <c r="D66" s="28"/>
      <c r="E66" s="28">
        <f>SANTANDER!L69</f>
        <v>0</v>
      </c>
      <c r="F66" s="28">
        <f>SANTANDER!K68</f>
        <v>0</v>
      </c>
      <c r="G66" s="29">
        <f t="shared" si="7"/>
        <v>0</v>
      </c>
      <c r="H66" s="30">
        <f t="shared" si="8"/>
        <v>0</v>
      </c>
      <c r="I66" s="29">
        <f>SANTANDER!D69</f>
        <v>0</v>
      </c>
      <c r="J66" s="30">
        <f t="shared" si="9"/>
        <v>0</v>
      </c>
      <c r="K66" s="30">
        <f t="shared" si="10"/>
        <v>0</v>
      </c>
      <c r="L66" s="30">
        <f>SANTANDER!C69</f>
        <v>0</v>
      </c>
      <c r="M66" s="160">
        <f t="shared" si="4"/>
        <v>490994.96</v>
      </c>
      <c r="N66" s="29"/>
      <c r="O66" s="31"/>
    </row>
    <row r="67" spans="1:15" x14ac:dyDescent="0.2">
      <c r="A67" s="25">
        <f>SANTANDER!A70</f>
        <v>0</v>
      </c>
      <c r="B67" s="26"/>
      <c r="C67" s="27">
        <f>SANTANDER!B70</f>
        <v>0</v>
      </c>
      <c r="D67" s="28"/>
      <c r="E67" s="28">
        <f>SANTANDER!L70</f>
        <v>0</v>
      </c>
      <c r="F67" s="28">
        <f>SANTANDER!K69</f>
        <v>0</v>
      </c>
      <c r="G67" s="29">
        <f t="shared" si="7"/>
        <v>0</v>
      </c>
      <c r="H67" s="30">
        <f t="shared" si="8"/>
        <v>0</v>
      </c>
      <c r="I67" s="29">
        <f>SANTANDER!D70</f>
        <v>0</v>
      </c>
      <c r="J67" s="30">
        <f t="shared" si="9"/>
        <v>0</v>
      </c>
      <c r="K67" s="30">
        <f t="shared" si="10"/>
        <v>0</v>
      </c>
      <c r="L67" s="30">
        <f>SANTANDER!C70</f>
        <v>0</v>
      </c>
      <c r="M67" s="160">
        <f t="shared" si="4"/>
        <v>490994.96</v>
      </c>
      <c r="N67" s="29"/>
      <c r="O67" s="31"/>
    </row>
    <row r="68" spans="1:15" x14ac:dyDescent="0.2">
      <c r="A68" s="25">
        <f>SANTANDER!A71</f>
        <v>0</v>
      </c>
      <c r="B68" s="26"/>
      <c r="C68" s="27">
        <f>SANTANDER!B71</f>
        <v>0</v>
      </c>
      <c r="D68" s="28"/>
      <c r="E68" s="28">
        <f>SANTANDER!L71</f>
        <v>0</v>
      </c>
      <c r="F68" s="28">
        <f>SANTANDER!K70</f>
        <v>0</v>
      </c>
      <c r="G68" s="29">
        <f t="shared" si="7"/>
        <v>0</v>
      </c>
      <c r="H68" s="30">
        <f t="shared" si="8"/>
        <v>0</v>
      </c>
      <c r="I68" s="29">
        <f>SANTANDER!D71</f>
        <v>0</v>
      </c>
      <c r="J68" s="30">
        <f t="shared" si="9"/>
        <v>0</v>
      </c>
      <c r="K68" s="30">
        <f t="shared" si="10"/>
        <v>0</v>
      </c>
      <c r="L68" s="30">
        <f>SANTANDER!C71</f>
        <v>0</v>
      </c>
      <c r="M68" s="160">
        <f t="shared" si="4"/>
        <v>490994.96</v>
      </c>
      <c r="N68" s="29"/>
      <c r="O68" s="31"/>
    </row>
    <row r="69" spans="1:15" x14ac:dyDescent="0.2">
      <c r="A69" s="25">
        <f>SANTANDER!A72</f>
        <v>0</v>
      </c>
      <c r="B69" s="26"/>
      <c r="C69" s="27">
        <f>SANTANDER!B72</f>
        <v>0</v>
      </c>
      <c r="D69" s="28"/>
      <c r="E69" s="28">
        <f>SANTANDER!L72</f>
        <v>0</v>
      </c>
      <c r="F69" s="28">
        <f>SANTANDER!K71</f>
        <v>0</v>
      </c>
      <c r="G69" s="29">
        <f t="shared" si="7"/>
        <v>0</v>
      </c>
      <c r="H69" s="30">
        <f t="shared" si="8"/>
        <v>0</v>
      </c>
      <c r="I69" s="29">
        <f>SANTANDER!D72</f>
        <v>0</v>
      </c>
      <c r="J69" s="30">
        <f t="shared" si="9"/>
        <v>0</v>
      </c>
      <c r="K69" s="30">
        <f t="shared" si="10"/>
        <v>0</v>
      </c>
      <c r="L69" s="30">
        <f>SANTANDER!C72</f>
        <v>0</v>
      </c>
      <c r="M69" s="160">
        <f t="shared" ref="M69:M132" si="11">M68+I69+L69</f>
        <v>490994.96</v>
      </c>
      <c r="N69" s="29"/>
      <c r="O69" s="31"/>
    </row>
    <row r="70" spans="1:15" x14ac:dyDescent="0.2">
      <c r="A70" s="25">
        <f>SANTANDER!A73</f>
        <v>0</v>
      </c>
      <c r="B70" s="26"/>
      <c r="C70" s="27">
        <f>SANTANDER!B73</f>
        <v>0</v>
      </c>
      <c r="D70" s="28"/>
      <c r="E70" s="28">
        <f>SANTANDER!L73</f>
        <v>0</v>
      </c>
      <c r="F70" s="28">
        <f>SANTANDER!K72</f>
        <v>0</v>
      </c>
      <c r="G70" s="29">
        <f t="shared" si="7"/>
        <v>0</v>
      </c>
      <c r="H70" s="30">
        <f t="shared" si="8"/>
        <v>0</v>
      </c>
      <c r="I70" s="29">
        <f>SANTANDER!D73</f>
        <v>0</v>
      </c>
      <c r="J70" s="30">
        <f t="shared" si="9"/>
        <v>0</v>
      </c>
      <c r="K70" s="30">
        <f t="shared" si="10"/>
        <v>0</v>
      </c>
      <c r="L70" s="30">
        <f>SANTANDER!C73</f>
        <v>0</v>
      </c>
      <c r="M70" s="160">
        <f t="shared" si="11"/>
        <v>490994.96</v>
      </c>
      <c r="N70" s="29"/>
      <c r="O70" s="31"/>
    </row>
    <row r="71" spans="1:15" x14ac:dyDescent="0.2">
      <c r="A71" s="25">
        <f>SANTANDER!A74</f>
        <v>0</v>
      </c>
      <c r="B71" s="26"/>
      <c r="C71" s="27">
        <f>SANTANDER!B74</f>
        <v>0</v>
      </c>
      <c r="D71" s="28"/>
      <c r="E71" s="28">
        <f>SANTANDER!L74</f>
        <v>0</v>
      </c>
      <c r="F71" s="28">
        <f>SANTANDER!K73</f>
        <v>0</v>
      </c>
      <c r="G71" s="29">
        <f t="shared" si="7"/>
        <v>0</v>
      </c>
      <c r="H71" s="30">
        <f t="shared" si="8"/>
        <v>0</v>
      </c>
      <c r="I71" s="29">
        <f>SANTANDER!D74</f>
        <v>0</v>
      </c>
      <c r="J71" s="30">
        <f t="shared" si="9"/>
        <v>0</v>
      </c>
      <c r="K71" s="30">
        <f t="shared" si="10"/>
        <v>0</v>
      </c>
      <c r="L71" s="30">
        <f>SANTANDER!C74</f>
        <v>0</v>
      </c>
      <c r="M71" s="160">
        <f t="shared" si="11"/>
        <v>490994.96</v>
      </c>
      <c r="N71" s="29"/>
      <c r="O71" s="31"/>
    </row>
    <row r="72" spans="1:15" x14ac:dyDescent="0.2">
      <c r="A72" s="25">
        <f>SANTANDER!A75</f>
        <v>0</v>
      </c>
      <c r="B72" s="26"/>
      <c r="C72" s="27">
        <f>SANTANDER!B75</f>
        <v>0</v>
      </c>
      <c r="D72" s="28"/>
      <c r="E72" s="28">
        <f>SANTANDER!L75</f>
        <v>0</v>
      </c>
      <c r="F72" s="28">
        <f>SANTANDER!K74</f>
        <v>0</v>
      </c>
      <c r="G72" s="29">
        <f t="shared" si="7"/>
        <v>0</v>
      </c>
      <c r="H72" s="30">
        <f t="shared" si="8"/>
        <v>0</v>
      </c>
      <c r="I72" s="29">
        <f>SANTANDER!D75</f>
        <v>0</v>
      </c>
      <c r="J72" s="30">
        <f t="shared" si="9"/>
        <v>0</v>
      </c>
      <c r="K72" s="30">
        <f t="shared" si="10"/>
        <v>0</v>
      </c>
      <c r="L72" s="30">
        <f>SANTANDER!C75</f>
        <v>0</v>
      </c>
      <c r="M72" s="160">
        <f t="shared" si="11"/>
        <v>490994.96</v>
      </c>
      <c r="N72" s="29"/>
      <c r="O72" s="31"/>
    </row>
    <row r="73" spans="1:15" x14ac:dyDescent="0.2">
      <c r="A73" s="25">
        <f>SANTANDER!A76</f>
        <v>0</v>
      </c>
      <c r="B73" s="26"/>
      <c r="C73" s="27">
        <f>SANTANDER!B76</f>
        <v>0</v>
      </c>
      <c r="D73" s="28"/>
      <c r="E73" s="28">
        <f>SANTANDER!L76</f>
        <v>0</v>
      </c>
      <c r="F73" s="28">
        <f>SANTANDER!K75</f>
        <v>0</v>
      </c>
      <c r="G73" s="29">
        <f t="shared" si="7"/>
        <v>0</v>
      </c>
      <c r="H73" s="30">
        <f t="shared" si="8"/>
        <v>0</v>
      </c>
      <c r="I73" s="29">
        <f>SANTANDER!D76</f>
        <v>0</v>
      </c>
      <c r="J73" s="30">
        <f t="shared" si="9"/>
        <v>0</v>
      </c>
      <c r="K73" s="30">
        <f t="shared" si="10"/>
        <v>0</v>
      </c>
      <c r="L73" s="30">
        <f>SANTANDER!C76</f>
        <v>0</v>
      </c>
      <c r="M73" s="160">
        <f t="shared" si="11"/>
        <v>490994.96</v>
      </c>
      <c r="N73" s="29"/>
      <c r="O73" s="31"/>
    </row>
    <row r="74" spans="1:15" x14ac:dyDescent="0.2">
      <c r="A74" s="25">
        <f>SANTANDER!A77</f>
        <v>0</v>
      </c>
      <c r="B74" s="26"/>
      <c r="C74" s="27">
        <f>SANTANDER!B77</f>
        <v>0</v>
      </c>
      <c r="D74" s="28"/>
      <c r="E74" s="28">
        <f>SANTANDER!L77</f>
        <v>0</v>
      </c>
      <c r="F74" s="28">
        <f>SANTANDER!K76</f>
        <v>0</v>
      </c>
      <c r="G74" s="29">
        <f t="shared" si="7"/>
        <v>0</v>
      </c>
      <c r="H74" s="30">
        <f t="shared" si="8"/>
        <v>0</v>
      </c>
      <c r="I74" s="29">
        <f>SANTANDER!D77</f>
        <v>0</v>
      </c>
      <c r="J74" s="30">
        <f t="shared" si="9"/>
        <v>0</v>
      </c>
      <c r="K74" s="30">
        <f t="shared" si="10"/>
        <v>0</v>
      </c>
      <c r="L74" s="30">
        <f>SANTANDER!C77</f>
        <v>0</v>
      </c>
      <c r="M74" s="160">
        <f t="shared" si="11"/>
        <v>490994.96</v>
      </c>
      <c r="N74" s="29"/>
      <c r="O74" s="31"/>
    </row>
    <row r="75" spans="1:15" x14ac:dyDescent="0.2">
      <c r="A75" s="25">
        <f>SANTANDER!A78</f>
        <v>0</v>
      </c>
      <c r="B75" s="26"/>
      <c r="C75" s="27">
        <f>SANTANDER!B78</f>
        <v>0</v>
      </c>
      <c r="D75" s="28"/>
      <c r="E75" s="28">
        <f>SANTANDER!L78</f>
        <v>0</v>
      </c>
      <c r="F75" s="28">
        <f>SANTANDER!K77</f>
        <v>0</v>
      </c>
      <c r="G75" s="29">
        <f t="shared" si="7"/>
        <v>0</v>
      </c>
      <c r="H75" s="30">
        <f t="shared" si="8"/>
        <v>0</v>
      </c>
      <c r="I75" s="29">
        <f>SANTANDER!D78</f>
        <v>0</v>
      </c>
      <c r="J75" s="30">
        <f t="shared" si="9"/>
        <v>0</v>
      </c>
      <c r="K75" s="30">
        <f t="shared" si="10"/>
        <v>0</v>
      </c>
      <c r="L75" s="30">
        <f>SANTANDER!C78</f>
        <v>0</v>
      </c>
      <c r="M75" s="160">
        <f t="shared" si="11"/>
        <v>490994.96</v>
      </c>
      <c r="N75" s="29"/>
      <c r="O75" s="31"/>
    </row>
    <row r="76" spans="1:15" x14ac:dyDescent="0.2">
      <c r="A76" s="25">
        <f>SANTANDER!A79</f>
        <v>0</v>
      </c>
      <c r="B76" s="26"/>
      <c r="C76" s="27">
        <f>SANTANDER!B79</f>
        <v>0</v>
      </c>
      <c r="D76" s="28"/>
      <c r="E76" s="28">
        <f>SANTANDER!L79</f>
        <v>0</v>
      </c>
      <c r="F76" s="28">
        <f>SANTANDER!K78</f>
        <v>0</v>
      </c>
      <c r="G76" s="29">
        <f t="shared" si="7"/>
        <v>0</v>
      </c>
      <c r="H76" s="30">
        <f t="shared" si="8"/>
        <v>0</v>
      </c>
      <c r="I76" s="29">
        <f>SANTANDER!D79</f>
        <v>0</v>
      </c>
      <c r="J76" s="30">
        <f t="shared" si="9"/>
        <v>0</v>
      </c>
      <c r="K76" s="30">
        <f t="shared" si="10"/>
        <v>0</v>
      </c>
      <c r="L76" s="30">
        <f>SANTANDER!C79</f>
        <v>0</v>
      </c>
      <c r="M76" s="160">
        <f t="shared" si="11"/>
        <v>490994.96</v>
      </c>
      <c r="N76" s="29"/>
      <c r="O76" s="31"/>
    </row>
    <row r="77" spans="1:15" x14ac:dyDescent="0.2">
      <c r="A77" s="25">
        <f>SANTANDER!A80</f>
        <v>0</v>
      </c>
      <c r="B77" s="26"/>
      <c r="C77" s="27">
        <f>SANTANDER!B80</f>
        <v>0</v>
      </c>
      <c r="D77" s="28"/>
      <c r="E77" s="28">
        <f>SANTANDER!L80</f>
        <v>0</v>
      </c>
      <c r="F77" s="28">
        <f>SANTANDER!K79</f>
        <v>0</v>
      </c>
      <c r="G77" s="29">
        <f t="shared" si="7"/>
        <v>0</v>
      </c>
      <c r="H77" s="30">
        <f t="shared" si="8"/>
        <v>0</v>
      </c>
      <c r="I77" s="29">
        <f>SANTANDER!D80</f>
        <v>0</v>
      </c>
      <c r="J77" s="30">
        <f t="shared" si="9"/>
        <v>0</v>
      </c>
      <c r="K77" s="30">
        <f t="shared" si="10"/>
        <v>0</v>
      </c>
      <c r="L77" s="30">
        <f>SANTANDER!C80</f>
        <v>0</v>
      </c>
      <c r="M77" s="160">
        <f t="shared" si="11"/>
        <v>490994.96</v>
      </c>
      <c r="N77" s="29"/>
      <c r="O77" s="31"/>
    </row>
    <row r="78" spans="1:15" x14ac:dyDescent="0.2">
      <c r="A78" s="25">
        <f>SANTANDER!A81</f>
        <v>0</v>
      </c>
      <c r="B78" s="26"/>
      <c r="C78" s="27">
        <f>SANTANDER!B81</f>
        <v>0</v>
      </c>
      <c r="D78" s="28"/>
      <c r="E78" s="28">
        <f>SANTANDER!L81</f>
        <v>0</v>
      </c>
      <c r="F78" s="28">
        <f>SANTANDER!K80</f>
        <v>0</v>
      </c>
      <c r="G78" s="29">
        <f t="shared" si="7"/>
        <v>0</v>
      </c>
      <c r="H78" s="30">
        <f t="shared" si="8"/>
        <v>0</v>
      </c>
      <c r="I78" s="29">
        <f>SANTANDER!D81</f>
        <v>0</v>
      </c>
      <c r="J78" s="30">
        <f t="shared" si="9"/>
        <v>0</v>
      </c>
      <c r="K78" s="30">
        <f t="shared" si="10"/>
        <v>0</v>
      </c>
      <c r="L78" s="30">
        <f>SANTANDER!C81</f>
        <v>0</v>
      </c>
      <c r="M78" s="160">
        <f t="shared" si="11"/>
        <v>490994.96</v>
      </c>
      <c r="N78" s="29"/>
      <c r="O78" s="31"/>
    </row>
    <row r="79" spans="1:15" x14ac:dyDescent="0.2">
      <c r="A79" s="25">
        <f>SANTANDER!A82</f>
        <v>0</v>
      </c>
      <c r="B79" s="26"/>
      <c r="C79" s="27">
        <f>SANTANDER!B82</f>
        <v>0</v>
      </c>
      <c r="D79" s="28"/>
      <c r="E79" s="28">
        <f>SANTANDER!L82</f>
        <v>0</v>
      </c>
      <c r="F79" s="28">
        <f>SANTANDER!K81</f>
        <v>0</v>
      </c>
      <c r="G79" s="29">
        <f t="shared" si="7"/>
        <v>0</v>
      </c>
      <c r="H79" s="30">
        <f t="shared" si="8"/>
        <v>0</v>
      </c>
      <c r="I79" s="29">
        <f>SANTANDER!D82</f>
        <v>0</v>
      </c>
      <c r="J79" s="30">
        <f t="shared" si="9"/>
        <v>0</v>
      </c>
      <c r="K79" s="30">
        <f t="shared" si="10"/>
        <v>0</v>
      </c>
      <c r="L79" s="30">
        <f>SANTANDER!C82</f>
        <v>0</v>
      </c>
      <c r="M79" s="160">
        <f t="shared" si="11"/>
        <v>490994.96</v>
      </c>
      <c r="N79" s="29"/>
      <c r="O79" s="31"/>
    </row>
    <row r="80" spans="1:15" x14ac:dyDescent="0.2">
      <c r="A80" s="25">
        <f>SANTANDER!A83</f>
        <v>0</v>
      </c>
      <c r="B80" s="26"/>
      <c r="C80" s="27">
        <f>SANTANDER!B83</f>
        <v>0</v>
      </c>
      <c r="D80" s="28"/>
      <c r="E80" s="28">
        <f>SANTANDER!L83</f>
        <v>0</v>
      </c>
      <c r="F80" s="28">
        <f>SANTANDER!K82</f>
        <v>0</v>
      </c>
      <c r="G80" s="29">
        <f t="shared" si="7"/>
        <v>0</v>
      </c>
      <c r="H80" s="30">
        <f t="shared" si="8"/>
        <v>0</v>
      </c>
      <c r="I80" s="29">
        <f>SANTANDER!D83</f>
        <v>0</v>
      </c>
      <c r="J80" s="30">
        <f t="shared" si="9"/>
        <v>0</v>
      </c>
      <c r="K80" s="30">
        <f t="shared" si="10"/>
        <v>0</v>
      </c>
      <c r="L80" s="30">
        <f>SANTANDER!C83</f>
        <v>0</v>
      </c>
      <c r="M80" s="160">
        <f t="shared" si="11"/>
        <v>490994.96</v>
      </c>
      <c r="N80" s="29"/>
      <c r="O80" s="31"/>
    </row>
    <row r="81" spans="1:15" x14ac:dyDescent="0.2">
      <c r="A81" s="25">
        <f>SANTANDER!A84</f>
        <v>0</v>
      </c>
      <c r="B81" s="26"/>
      <c r="C81" s="27">
        <f>SANTANDER!B84</f>
        <v>0</v>
      </c>
      <c r="D81" s="28"/>
      <c r="E81" s="28">
        <f>SANTANDER!L84</f>
        <v>0</v>
      </c>
      <c r="F81" s="28">
        <f>SANTANDER!K83</f>
        <v>0</v>
      </c>
      <c r="G81" s="29">
        <f t="shared" si="7"/>
        <v>0</v>
      </c>
      <c r="H81" s="30">
        <f t="shared" si="8"/>
        <v>0</v>
      </c>
      <c r="I81" s="29">
        <f>SANTANDER!D84</f>
        <v>0</v>
      </c>
      <c r="J81" s="30">
        <f t="shared" si="9"/>
        <v>0</v>
      </c>
      <c r="K81" s="30">
        <f t="shared" si="10"/>
        <v>0</v>
      </c>
      <c r="L81" s="30">
        <f>SANTANDER!C84</f>
        <v>0</v>
      </c>
      <c r="M81" s="160">
        <f t="shared" si="11"/>
        <v>490994.96</v>
      </c>
      <c r="N81" s="29"/>
      <c r="O81" s="31"/>
    </row>
    <row r="82" spans="1:15" x14ac:dyDescent="0.2">
      <c r="A82" s="25">
        <f>SANTANDER!A85</f>
        <v>0</v>
      </c>
      <c r="B82" s="26"/>
      <c r="C82" s="27">
        <f>SANTANDER!B85</f>
        <v>0</v>
      </c>
      <c r="D82" s="28"/>
      <c r="E82" s="28">
        <f>SANTANDER!L85</f>
        <v>0</v>
      </c>
      <c r="F82" s="28">
        <f>SANTANDER!K84</f>
        <v>0</v>
      </c>
      <c r="G82" s="29">
        <f t="shared" si="7"/>
        <v>0</v>
      </c>
      <c r="H82" s="30">
        <f t="shared" si="8"/>
        <v>0</v>
      </c>
      <c r="I82" s="29">
        <f>SANTANDER!D85</f>
        <v>0</v>
      </c>
      <c r="J82" s="30">
        <f t="shared" si="9"/>
        <v>0</v>
      </c>
      <c r="K82" s="30">
        <f t="shared" si="10"/>
        <v>0</v>
      </c>
      <c r="L82" s="30">
        <f>SANTANDER!C85</f>
        <v>0</v>
      </c>
      <c r="M82" s="160">
        <f t="shared" si="11"/>
        <v>490994.96</v>
      </c>
      <c r="N82" s="29"/>
      <c r="O82" s="31"/>
    </row>
    <row r="83" spans="1:15" x14ac:dyDescent="0.2">
      <c r="A83" s="25">
        <f>SANTANDER!A86</f>
        <v>0</v>
      </c>
      <c r="B83" s="26"/>
      <c r="C83" s="27">
        <f>SANTANDER!B86</f>
        <v>0</v>
      </c>
      <c r="D83" s="28"/>
      <c r="E83" s="28">
        <f>SANTANDER!L86</f>
        <v>0</v>
      </c>
      <c r="F83" s="28">
        <f>SANTANDER!K85</f>
        <v>0</v>
      </c>
      <c r="G83" s="29">
        <f t="shared" si="7"/>
        <v>0</v>
      </c>
      <c r="H83" s="30">
        <f t="shared" si="8"/>
        <v>0</v>
      </c>
      <c r="I83" s="29">
        <f>SANTANDER!D86</f>
        <v>0</v>
      </c>
      <c r="J83" s="30">
        <f t="shared" si="9"/>
        <v>0</v>
      </c>
      <c r="K83" s="30">
        <f t="shared" si="10"/>
        <v>0</v>
      </c>
      <c r="L83" s="30">
        <f>SANTANDER!C86</f>
        <v>0</v>
      </c>
      <c r="M83" s="160">
        <f t="shared" si="11"/>
        <v>490994.96</v>
      </c>
      <c r="N83" s="29"/>
      <c r="O83" s="31"/>
    </row>
    <row r="84" spans="1:15" x14ac:dyDescent="0.2">
      <c r="A84" s="25">
        <f>SANTANDER!A87</f>
        <v>0</v>
      </c>
      <c r="B84" s="26"/>
      <c r="C84" s="27">
        <f>SANTANDER!B87</f>
        <v>0</v>
      </c>
      <c r="D84" s="28"/>
      <c r="E84" s="28">
        <f>SANTANDER!L87</f>
        <v>0</v>
      </c>
      <c r="F84" s="28">
        <f>SANTANDER!K86</f>
        <v>0</v>
      </c>
      <c r="G84" s="29">
        <f t="shared" si="7"/>
        <v>0</v>
      </c>
      <c r="H84" s="30">
        <f t="shared" si="8"/>
        <v>0</v>
      </c>
      <c r="I84" s="29">
        <f>SANTANDER!D87</f>
        <v>0</v>
      </c>
      <c r="J84" s="30">
        <f t="shared" si="9"/>
        <v>0</v>
      </c>
      <c r="K84" s="30">
        <f t="shared" si="10"/>
        <v>0</v>
      </c>
      <c r="L84" s="30">
        <f>SANTANDER!C87</f>
        <v>0</v>
      </c>
      <c r="M84" s="160">
        <f t="shared" si="11"/>
        <v>490994.96</v>
      </c>
      <c r="N84" s="29"/>
      <c r="O84" s="31"/>
    </row>
    <row r="85" spans="1:15" x14ac:dyDescent="0.2">
      <c r="A85" s="25">
        <f>SANTANDER!A88</f>
        <v>0</v>
      </c>
      <c r="B85" s="26"/>
      <c r="C85" s="27">
        <f>SANTANDER!B88</f>
        <v>0</v>
      </c>
      <c r="D85" s="28"/>
      <c r="E85" s="28">
        <f>SANTANDER!L88</f>
        <v>0</v>
      </c>
      <c r="F85" s="28">
        <f>SANTANDER!K87</f>
        <v>0</v>
      </c>
      <c r="G85" s="29">
        <f t="shared" si="7"/>
        <v>0</v>
      </c>
      <c r="H85" s="30">
        <f t="shared" si="8"/>
        <v>0</v>
      </c>
      <c r="I85" s="29">
        <f>SANTANDER!D88</f>
        <v>0</v>
      </c>
      <c r="J85" s="30">
        <f t="shared" si="9"/>
        <v>0</v>
      </c>
      <c r="K85" s="30">
        <f t="shared" si="10"/>
        <v>0</v>
      </c>
      <c r="L85" s="30">
        <f>SANTANDER!C88</f>
        <v>0</v>
      </c>
      <c r="M85" s="160">
        <f t="shared" si="11"/>
        <v>490994.96</v>
      </c>
      <c r="N85" s="29"/>
      <c r="O85" s="31"/>
    </row>
    <row r="86" spans="1:15" x14ac:dyDescent="0.2">
      <c r="A86" s="25">
        <f>SANTANDER!A89</f>
        <v>0</v>
      </c>
      <c r="B86" s="26"/>
      <c r="C86" s="27">
        <f>SANTANDER!B89</f>
        <v>0</v>
      </c>
      <c r="D86" s="28"/>
      <c r="E86" s="28">
        <f>SANTANDER!L89</f>
        <v>0</v>
      </c>
      <c r="F86" s="28">
        <f>SANTANDER!K88</f>
        <v>0</v>
      </c>
      <c r="G86" s="29">
        <f t="shared" si="7"/>
        <v>0</v>
      </c>
      <c r="H86" s="30">
        <f t="shared" si="8"/>
        <v>0</v>
      </c>
      <c r="I86" s="29">
        <f>SANTANDER!D89</f>
        <v>0</v>
      </c>
      <c r="J86" s="30">
        <f t="shared" si="9"/>
        <v>0</v>
      </c>
      <c r="K86" s="30">
        <f t="shared" si="10"/>
        <v>0</v>
      </c>
      <c r="L86" s="30">
        <f>SANTANDER!C89</f>
        <v>0</v>
      </c>
      <c r="M86" s="160">
        <f t="shared" si="11"/>
        <v>490994.96</v>
      </c>
      <c r="N86" s="29"/>
      <c r="O86" s="31"/>
    </row>
    <row r="87" spans="1:15" x14ac:dyDescent="0.2">
      <c r="A87" s="25">
        <f>SANTANDER!A90</f>
        <v>0</v>
      </c>
      <c r="B87" s="26"/>
      <c r="C87" s="27">
        <f>SANTANDER!B90</f>
        <v>0</v>
      </c>
      <c r="D87" s="28"/>
      <c r="E87" s="28">
        <f>SANTANDER!L90</f>
        <v>0</v>
      </c>
      <c r="F87" s="28">
        <f>SANTANDER!K89</f>
        <v>0</v>
      </c>
      <c r="G87" s="29">
        <f t="shared" si="7"/>
        <v>0</v>
      </c>
      <c r="H87" s="30">
        <f t="shared" si="8"/>
        <v>0</v>
      </c>
      <c r="I87" s="29">
        <f>SANTANDER!D90</f>
        <v>0</v>
      </c>
      <c r="J87" s="30">
        <f t="shared" si="9"/>
        <v>0</v>
      </c>
      <c r="K87" s="30">
        <f t="shared" si="10"/>
        <v>0</v>
      </c>
      <c r="L87" s="30">
        <f>SANTANDER!C90</f>
        <v>0</v>
      </c>
      <c r="M87" s="160">
        <f t="shared" si="11"/>
        <v>490994.96</v>
      </c>
      <c r="N87" s="29"/>
      <c r="O87" s="31"/>
    </row>
    <row r="88" spans="1:15" x14ac:dyDescent="0.2">
      <c r="A88" s="25">
        <f>SANTANDER!A91</f>
        <v>0</v>
      </c>
      <c r="B88" s="26"/>
      <c r="C88" s="27">
        <f>SANTANDER!B91</f>
        <v>0</v>
      </c>
      <c r="D88" s="28"/>
      <c r="E88" s="28">
        <f>SANTANDER!L91</f>
        <v>0</v>
      </c>
      <c r="F88" s="28">
        <f>SANTANDER!K90</f>
        <v>0</v>
      </c>
      <c r="G88" s="29">
        <f t="shared" si="7"/>
        <v>0</v>
      </c>
      <c r="H88" s="30">
        <f t="shared" si="8"/>
        <v>0</v>
      </c>
      <c r="I88" s="29">
        <f>SANTANDER!D91</f>
        <v>0</v>
      </c>
      <c r="J88" s="30">
        <f t="shared" si="9"/>
        <v>0</v>
      </c>
      <c r="K88" s="30">
        <f t="shared" si="10"/>
        <v>0</v>
      </c>
      <c r="L88" s="30">
        <f>SANTANDER!C91</f>
        <v>0</v>
      </c>
      <c r="M88" s="160">
        <f t="shared" si="11"/>
        <v>490994.96</v>
      </c>
      <c r="N88" s="29"/>
      <c r="O88" s="31"/>
    </row>
    <row r="89" spans="1:15" x14ac:dyDescent="0.2">
      <c r="A89" s="25">
        <f>SANTANDER!A92</f>
        <v>0</v>
      </c>
      <c r="B89" s="26"/>
      <c r="C89" s="27">
        <f>SANTANDER!B92</f>
        <v>0</v>
      </c>
      <c r="D89" s="28"/>
      <c r="E89" s="28">
        <f>SANTANDER!L92</f>
        <v>0</v>
      </c>
      <c r="F89" s="28">
        <f>SANTANDER!K91</f>
        <v>0</v>
      </c>
      <c r="G89" s="29">
        <f t="shared" si="7"/>
        <v>0</v>
      </c>
      <c r="H89" s="30">
        <f t="shared" si="8"/>
        <v>0</v>
      </c>
      <c r="I89" s="29">
        <f>SANTANDER!D92</f>
        <v>0</v>
      </c>
      <c r="J89" s="30">
        <f t="shared" si="9"/>
        <v>0</v>
      </c>
      <c r="K89" s="30">
        <f t="shared" si="10"/>
        <v>0</v>
      </c>
      <c r="L89" s="30">
        <f>SANTANDER!C92</f>
        <v>0</v>
      </c>
      <c r="M89" s="160">
        <f t="shared" si="11"/>
        <v>490994.96</v>
      </c>
      <c r="N89" s="29"/>
      <c r="O89" s="31"/>
    </row>
    <row r="90" spans="1:15" x14ac:dyDescent="0.2">
      <c r="A90" s="25">
        <f>SANTANDER!A93</f>
        <v>0</v>
      </c>
      <c r="B90" s="26"/>
      <c r="C90" s="27">
        <f>SANTANDER!B93</f>
        <v>0</v>
      </c>
      <c r="D90" s="28"/>
      <c r="E90" s="28">
        <f>SANTANDER!L93</f>
        <v>0</v>
      </c>
      <c r="F90" s="28">
        <f>SANTANDER!K92</f>
        <v>0</v>
      </c>
      <c r="G90" s="29">
        <f t="shared" si="7"/>
        <v>0</v>
      </c>
      <c r="H90" s="30">
        <f t="shared" si="8"/>
        <v>0</v>
      </c>
      <c r="I90" s="29">
        <f>SANTANDER!D93</f>
        <v>0</v>
      </c>
      <c r="J90" s="30">
        <f t="shared" si="9"/>
        <v>0</v>
      </c>
      <c r="K90" s="30">
        <f t="shared" si="10"/>
        <v>0</v>
      </c>
      <c r="L90" s="30">
        <f>SANTANDER!C93</f>
        <v>0</v>
      </c>
      <c r="M90" s="160">
        <f t="shared" si="11"/>
        <v>490994.96</v>
      </c>
      <c r="N90" s="29"/>
      <c r="O90" s="31"/>
    </row>
    <row r="91" spans="1:15" x14ac:dyDescent="0.2">
      <c r="A91" s="25">
        <f>SANTANDER!A94</f>
        <v>0</v>
      </c>
      <c r="B91" s="26"/>
      <c r="C91" s="27">
        <f>SANTANDER!B94</f>
        <v>0</v>
      </c>
      <c r="D91" s="28"/>
      <c r="E91" s="28">
        <f>SANTANDER!L94</f>
        <v>0</v>
      </c>
      <c r="F91" s="28">
        <f>SANTANDER!K93</f>
        <v>0</v>
      </c>
      <c r="G91" s="29">
        <f t="shared" si="7"/>
        <v>0</v>
      </c>
      <c r="H91" s="30">
        <f t="shared" si="8"/>
        <v>0</v>
      </c>
      <c r="I91" s="29">
        <f>SANTANDER!D94</f>
        <v>0</v>
      </c>
      <c r="J91" s="30">
        <f t="shared" si="9"/>
        <v>0</v>
      </c>
      <c r="K91" s="30">
        <f t="shared" si="10"/>
        <v>0</v>
      </c>
      <c r="L91" s="30">
        <f>SANTANDER!C94</f>
        <v>0</v>
      </c>
      <c r="M91" s="160">
        <f t="shared" si="11"/>
        <v>490994.96</v>
      </c>
      <c r="N91" s="29"/>
      <c r="O91" s="31"/>
    </row>
    <row r="92" spans="1:15" x14ac:dyDescent="0.2">
      <c r="A92" s="25">
        <f>SANTANDER!A95</f>
        <v>0</v>
      </c>
      <c r="B92" s="26"/>
      <c r="C92" s="27">
        <f>SANTANDER!B95</f>
        <v>0</v>
      </c>
      <c r="D92" s="28"/>
      <c r="E92" s="28">
        <f>SANTANDER!L95</f>
        <v>0</v>
      </c>
      <c r="F92" s="28">
        <f>SANTANDER!K94</f>
        <v>0</v>
      </c>
      <c r="G92" s="29">
        <f t="shared" si="7"/>
        <v>0</v>
      </c>
      <c r="H92" s="30">
        <f t="shared" si="8"/>
        <v>0</v>
      </c>
      <c r="I92" s="29">
        <f>SANTANDER!D95</f>
        <v>0</v>
      </c>
      <c r="J92" s="30">
        <f t="shared" si="9"/>
        <v>0</v>
      </c>
      <c r="K92" s="30">
        <f t="shared" si="10"/>
        <v>0</v>
      </c>
      <c r="L92" s="30">
        <f>SANTANDER!C95</f>
        <v>0</v>
      </c>
      <c r="M92" s="160">
        <f t="shared" si="11"/>
        <v>490994.96</v>
      </c>
      <c r="N92" s="29"/>
      <c r="O92" s="31"/>
    </row>
    <row r="93" spans="1:15" x14ac:dyDescent="0.2">
      <c r="A93" s="25">
        <f>SANTANDER!A96</f>
        <v>0</v>
      </c>
      <c r="B93" s="26"/>
      <c r="C93" s="27">
        <f>SANTANDER!B96</f>
        <v>0</v>
      </c>
      <c r="D93" s="28"/>
      <c r="E93" s="28">
        <f>SANTANDER!L96</f>
        <v>0</v>
      </c>
      <c r="F93" s="28">
        <f>SANTANDER!K95</f>
        <v>0</v>
      </c>
      <c r="G93" s="29">
        <f t="shared" si="7"/>
        <v>0</v>
      </c>
      <c r="H93" s="30">
        <f t="shared" si="8"/>
        <v>0</v>
      </c>
      <c r="I93" s="29">
        <f>SANTANDER!D96</f>
        <v>0</v>
      </c>
      <c r="J93" s="30">
        <f t="shared" si="9"/>
        <v>0</v>
      </c>
      <c r="K93" s="30">
        <f t="shared" si="10"/>
        <v>0</v>
      </c>
      <c r="L93" s="30">
        <f>SANTANDER!C96</f>
        <v>0</v>
      </c>
      <c r="M93" s="160">
        <f t="shared" si="11"/>
        <v>490994.96</v>
      </c>
      <c r="N93" s="29"/>
      <c r="O93" s="31"/>
    </row>
    <row r="94" spans="1:15" x14ac:dyDescent="0.2">
      <c r="A94" s="25">
        <f>SANTANDER!A97</f>
        <v>0</v>
      </c>
      <c r="B94" s="26"/>
      <c r="C94" s="27">
        <f>SANTANDER!B97</f>
        <v>0</v>
      </c>
      <c r="D94" s="28"/>
      <c r="E94" s="28">
        <f>SANTANDER!L97</f>
        <v>0</v>
      </c>
      <c r="F94" s="28">
        <f>SANTANDER!K96</f>
        <v>0</v>
      </c>
      <c r="G94" s="29">
        <f t="shared" si="7"/>
        <v>0</v>
      </c>
      <c r="H94" s="30">
        <f t="shared" si="8"/>
        <v>0</v>
      </c>
      <c r="I94" s="29">
        <f>SANTANDER!D97</f>
        <v>0</v>
      </c>
      <c r="J94" s="30">
        <f t="shared" si="9"/>
        <v>0</v>
      </c>
      <c r="K94" s="30">
        <f t="shared" si="10"/>
        <v>0</v>
      </c>
      <c r="L94" s="30">
        <f>SANTANDER!C97</f>
        <v>0</v>
      </c>
      <c r="M94" s="160">
        <f t="shared" si="11"/>
        <v>490994.96</v>
      </c>
      <c r="N94" s="29"/>
      <c r="O94" s="31"/>
    </row>
    <row r="95" spans="1:15" x14ac:dyDescent="0.2">
      <c r="A95" s="25">
        <f>SANTANDER!A98</f>
        <v>0</v>
      </c>
      <c r="B95" s="26"/>
      <c r="C95" s="27">
        <f>SANTANDER!B98</f>
        <v>0</v>
      </c>
      <c r="D95" s="28"/>
      <c r="E95" s="28">
        <f>SANTANDER!L98</f>
        <v>0</v>
      </c>
      <c r="F95" s="28">
        <f>SANTANDER!K97</f>
        <v>0</v>
      </c>
      <c r="G95" s="29">
        <f t="shared" si="7"/>
        <v>0</v>
      </c>
      <c r="H95" s="30">
        <f t="shared" si="8"/>
        <v>0</v>
      </c>
      <c r="I95" s="29">
        <f>SANTANDER!D98</f>
        <v>0</v>
      </c>
      <c r="J95" s="30">
        <f t="shared" si="9"/>
        <v>0</v>
      </c>
      <c r="K95" s="30">
        <f t="shared" si="10"/>
        <v>0</v>
      </c>
      <c r="L95" s="30">
        <f>SANTANDER!C98</f>
        <v>0</v>
      </c>
      <c r="M95" s="160">
        <f t="shared" si="11"/>
        <v>490994.96</v>
      </c>
      <c r="N95" s="29"/>
      <c r="O95" s="31"/>
    </row>
    <row r="96" spans="1:15" x14ac:dyDescent="0.2">
      <c r="A96" s="25">
        <f>SANTANDER!A99</f>
        <v>0</v>
      </c>
      <c r="B96" s="26"/>
      <c r="C96" s="27">
        <f>SANTANDER!B99</f>
        <v>0</v>
      </c>
      <c r="D96" s="28"/>
      <c r="E96" s="28">
        <f>SANTANDER!L99</f>
        <v>0</v>
      </c>
      <c r="F96" s="28">
        <f>SANTANDER!K98</f>
        <v>0</v>
      </c>
      <c r="G96" s="29">
        <f t="shared" si="7"/>
        <v>0</v>
      </c>
      <c r="H96" s="30">
        <f t="shared" si="8"/>
        <v>0</v>
      </c>
      <c r="I96" s="29">
        <f>SANTANDER!D99</f>
        <v>0</v>
      </c>
      <c r="J96" s="30">
        <f t="shared" si="9"/>
        <v>0</v>
      </c>
      <c r="K96" s="30">
        <f t="shared" si="10"/>
        <v>0</v>
      </c>
      <c r="L96" s="30">
        <f>SANTANDER!C99</f>
        <v>0</v>
      </c>
      <c r="M96" s="160">
        <f t="shared" si="11"/>
        <v>490994.96</v>
      </c>
      <c r="N96" s="29"/>
      <c r="O96" s="31"/>
    </row>
    <row r="97" spans="1:15" x14ac:dyDescent="0.2">
      <c r="A97" s="25">
        <f>SANTANDER!A100</f>
        <v>0</v>
      </c>
      <c r="B97" s="26"/>
      <c r="C97" s="27">
        <f>SANTANDER!B100</f>
        <v>0</v>
      </c>
      <c r="D97" s="28"/>
      <c r="E97" s="28">
        <f>SANTANDER!L100</f>
        <v>0</v>
      </c>
      <c r="F97" s="28">
        <f>SANTANDER!K99</f>
        <v>0</v>
      </c>
      <c r="G97" s="29">
        <f t="shared" si="7"/>
        <v>0</v>
      </c>
      <c r="H97" s="30">
        <f t="shared" si="8"/>
        <v>0</v>
      </c>
      <c r="I97" s="29">
        <f>SANTANDER!D100</f>
        <v>0</v>
      </c>
      <c r="J97" s="30">
        <f t="shared" si="9"/>
        <v>0</v>
      </c>
      <c r="K97" s="30">
        <f t="shared" si="10"/>
        <v>0</v>
      </c>
      <c r="L97" s="30">
        <f>SANTANDER!C100</f>
        <v>0</v>
      </c>
      <c r="M97" s="160">
        <f t="shared" si="11"/>
        <v>490994.96</v>
      </c>
      <c r="N97" s="29"/>
      <c r="O97" s="31"/>
    </row>
    <row r="98" spans="1:15" x14ac:dyDescent="0.2">
      <c r="A98" s="25">
        <f>SANTANDER!A101</f>
        <v>0</v>
      </c>
      <c r="B98" s="26"/>
      <c r="C98" s="27">
        <f>SANTANDER!B101</f>
        <v>0</v>
      </c>
      <c r="D98" s="28"/>
      <c r="E98" s="28">
        <f>SANTANDER!L101</f>
        <v>0</v>
      </c>
      <c r="F98" s="28">
        <f>SANTANDER!K100</f>
        <v>0</v>
      </c>
      <c r="G98" s="29">
        <f t="shared" si="7"/>
        <v>0</v>
      </c>
      <c r="H98" s="30">
        <f t="shared" si="8"/>
        <v>0</v>
      </c>
      <c r="I98" s="29">
        <f>SANTANDER!D101</f>
        <v>0</v>
      </c>
      <c r="J98" s="30">
        <f t="shared" si="9"/>
        <v>0</v>
      </c>
      <c r="K98" s="30">
        <f t="shared" si="10"/>
        <v>0</v>
      </c>
      <c r="L98" s="30">
        <f>SANTANDER!C101</f>
        <v>0</v>
      </c>
      <c r="M98" s="160">
        <f t="shared" si="11"/>
        <v>490994.96</v>
      </c>
      <c r="N98" s="29"/>
      <c r="O98" s="31"/>
    </row>
    <row r="99" spans="1:15" x14ac:dyDescent="0.2">
      <c r="A99" s="25">
        <f>SANTANDER!A102</f>
        <v>0</v>
      </c>
      <c r="B99" s="26"/>
      <c r="C99" s="27">
        <f>SANTANDER!B102</f>
        <v>0</v>
      </c>
      <c r="D99" s="28"/>
      <c r="E99" s="28">
        <f>SANTANDER!L102</f>
        <v>0</v>
      </c>
      <c r="F99" s="28">
        <f>SANTANDER!K101</f>
        <v>0</v>
      </c>
      <c r="G99" s="29">
        <f t="shared" ref="G99:G162" si="12">I99/1.16</f>
        <v>0</v>
      </c>
      <c r="H99" s="30">
        <f t="shared" ref="H99:H162" si="13">G99*0.16</f>
        <v>0</v>
      </c>
      <c r="I99" s="29">
        <f>SANTANDER!D102</f>
        <v>0</v>
      </c>
      <c r="J99" s="30">
        <f t="shared" ref="J99:J162" si="14">L99/1.16</f>
        <v>0</v>
      </c>
      <c r="K99" s="30">
        <f t="shared" ref="K99:K162" si="15">J99*0.16</f>
        <v>0</v>
      </c>
      <c r="L99" s="30">
        <f>SANTANDER!C102</f>
        <v>0</v>
      </c>
      <c r="M99" s="160">
        <f t="shared" si="11"/>
        <v>490994.96</v>
      </c>
      <c r="N99" s="29"/>
      <c r="O99" s="31"/>
    </row>
    <row r="100" spans="1:15" x14ac:dyDescent="0.2">
      <c r="A100" s="25">
        <f>SANTANDER!A103</f>
        <v>0</v>
      </c>
      <c r="B100" s="26"/>
      <c r="C100" s="27">
        <f>SANTANDER!B103</f>
        <v>0</v>
      </c>
      <c r="D100" s="28"/>
      <c r="E100" s="28">
        <f>SANTANDER!L103</f>
        <v>0</v>
      </c>
      <c r="F100" s="28">
        <f>SANTANDER!K102</f>
        <v>0</v>
      </c>
      <c r="G100" s="29">
        <f t="shared" si="12"/>
        <v>0</v>
      </c>
      <c r="H100" s="30">
        <f t="shared" si="13"/>
        <v>0</v>
      </c>
      <c r="I100" s="29">
        <f>SANTANDER!D103</f>
        <v>0</v>
      </c>
      <c r="J100" s="30">
        <f t="shared" si="14"/>
        <v>0</v>
      </c>
      <c r="K100" s="30">
        <f t="shared" si="15"/>
        <v>0</v>
      </c>
      <c r="L100" s="30">
        <f>SANTANDER!C103</f>
        <v>0</v>
      </c>
      <c r="M100" s="160">
        <f t="shared" si="11"/>
        <v>490994.96</v>
      </c>
      <c r="N100" s="29"/>
      <c r="O100" s="31"/>
    </row>
    <row r="101" spans="1:15" x14ac:dyDescent="0.2">
      <c r="A101" s="25">
        <f>SANTANDER!A104</f>
        <v>0</v>
      </c>
      <c r="B101" s="26"/>
      <c r="C101" s="27">
        <f>SANTANDER!B104</f>
        <v>0</v>
      </c>
      <c r="D101" s="28"/>
      <c r="E101" s="28">
        <f>SANTANDER!L104</f>
        <v>0</v>
      </c>
      <c r="F101" s="28">
        <f>SANTANDER!K103</f>
        <v>0</v>
      </c>
      <c r="G101" s="29">
        <f t="shared" si="12"/>
        <v>0</v>
      </c>
      <c r="H101" s="30">
        <f t="shared" si="13"/>
        <v>0</v>
      </c>
      <c r="I101" s="29">
        <f>SANTANDER!D104</f>
        <v>0</v>
      </c>
      <c r="J101" s="30">
        <f t="shared" si="14"/>
        <v>0</v>
      </c>
      <c r="K101" s="30">
        <f t="shared" si="15"/>
        <v>0</v>
      </c>
      <c r="L101" s="30">
        <f>SANTANDER!C104</f>
        <v>0</v>
      </c>
      <c r="M101" s="160">
        <f t="shared" si="11"/>
        <v>490994.96</v>
      </c>
      <c r="N101" s="29"/>
      <c r="O101" s="31"/>
    </row>
    <row r="102" spans="1:15" x14ac:dyDescent="0.2">
      <c r="A102" s="25">
        <f>SANTANDER!A105</f>
        <v>0</v>
      </c>
      <c r="B102" s="26"/>
      <c r="C102" s="27">
        <f>SANTANDER!B105</f>
        <v>0</v>
      </c>
      <c r="D102" s="28"/>
      <c r="E102" s="28">
        <f>SANTANDER!L105</f>
        <v>0</v>
      </c>
      <c r="F102" s="28">
        <f>SANTANDER!K104</f>
        <v>0</v>
      </c>
      <c r="G102" s="29">
        <f t="shared" si="12"/>
        <v>0</v>
      </c>
      <c r="H102" s="30">
        <f t="shared" si="13"/>
        <v>0</v>
      </c>
      <c r="I102" s="29">
        <f>SANTANDER!D105</f>
        <v>0</v>
      </c>
      <c r="J102" s="30">
        <f t="shared" si="14"/>
        <v>0</v>
      </c>
      <c r="K102" s="30">
        <f t="shared" si="15"/>
        <v>0</v>
      </c>
      <c r="L102" s="30">
        <f>SANTANDER!C105</f>
        <v>0</v>
      </c>
      <c r="M102" s="160">
        <f t="shared" si="11"/>
        <v>490994.96</v>
      </c>
      <c r="N102" s="29"/>
      <c r="O102" s="31"/>
    </row>
    <row r="103" spans="1:15" x14ac:dyDescent="0.2">
      <c r="A103" s="25">
        <f>SANTANDER!A106</f>
        <v>0</v>
      </c>
      <c r="B103" s="26"/>
      <c r="C103" s="27">
        <f>SANTANDER!B106</f>
        <v>0</v>
      </c>
      <c r="D103" s="28"/>
      <c r="E103" s="28">
        <f>SANTANDER!L106</f>
        <v>0</v>
      </c>
      <c r="F103" s="28">
        <f>SANTANDER!K105</f>
        <v>0</v>
      </c>
      <c r="G103" s="29">
        <f t="shared" si="12"/>
        <v>0</v>
      </c>
      <c r="H103" s="30">
        <f t="shared" si="13"/>
        <v>0</v>
      </c>
      <c r="I103" s="29">
        <f>SANTANDER!D106</f>
        <v>0</v>
      </c>
      <c r="J103" s="30">
        <f t="shared" si="14"/>
        <v>0</v>
      </c>
      <c r="K103" s="30">
        <f t="shared" si="15"/>
        <v>0</v>
      </c>
      <c r="L103" s="30">
        <f>SANTANDER!C106</f>
        <v>0</v>
      </c>
      <c r="M103" s="160">
        <f t="shared" si="11"/>
        <v>490994.96</v>
      </c>
      <c r="N103" s="29"/>
      <c r="O103" s="31"/>
    </row>
    <row r="104" spans="1:15" x14ac:dyDescent="0.2">
      <c r="A104" s="25">
        <f>SANTANDER!A107</f>
        <v>0</v>
      </c>
      <c r="B104" s="26"/>
      <c r="C104" s="27">
        <f>SANTANDER!B107</f>
        <v>0</v>
      </c>
      <c r="D104" s="28"/>
      <c r="E104" s="28">
        <f>SANTANDER!L107</f>
        <v>0</v>
      </c>
      <c r="F104" s="28">
        <f>SANTANDER!K106</f>
        <v>0</v>
      </c>
      <c r="G104" s="29">
        <f t="shared" si="12"/>
        <v>0</v>
      </c>
      <c r="H104" s="30">
        <f t="shared" si="13"/>
        <v>0</v>
      </c>
      <c r="I104" s="29">
        <f>SANTANDER!D107</f>
        <v>0</v>
      </c>
      <c r="J104" s="30">
        <f t="shared" si="14"/>
        <v>0</v>
      </c>
      <c r="K104" s="30">
        <f t="shared" si="15"/>
        <v>0</v>
      </c>
      <c r="L104" s="30">
        <f>SANTANDER!C107</f>
        <v>0</v>
      </c>
      <c r="M104" s="160">
        <f t="shared" si="11"/>
        <v>490994.96</v>
      </c>
      <c r="N104" s="29"/>
      <c r="O104" s="31"/>
    </row>
    <row r="105" spans="1:15" x14ac:dyDescent="0.2">
      <c r="A105" s="25">
        <f>SANTANDER!A108</f>
        <v>0</v>
      </c>
      <c r="B105" s="26"/>
      <c r="C105" s="27">
        <f>SANTANDER!B108</f>
        <v>0</v>
      </c>
      <c r="D105" s="28"/>
      <c r="E105" s="28">
        <f>SANTANDER!L108</f>
        <v>0</v>
      </c>
      <c r="F105" s="28">
        <f>SANTANDER!K107</f>
        <v>0</v>
      </c>
      <c r="G105" s="29">
        <f t="shared" si="12"/>
        <v>0</v>
      </c>
      <c r="H105" s="30">
        <f t="shared" si="13"/>
        <v>0</v>
      </c>
      <c r="I105" s="29">
        <f>SANTANDER!D108</f>
        <v>0</v>
      </c>
      <c r="J105" s="30">
        <f t="shared" si="14"/>
        <v>0</v>
      </c>
      <c r="K105" s="30">
        <f t="shared" si="15"/>
        <v>0</v>
      </c>
      <c r="L105" s="30">
        <f>SANTANDER!C108</f>
        <v>0</v>
      </c>
      <c r="M105" s="160">
        <f t="shared" si="11"/>
        <v>490994.96</v>
      </c>
      <c r="N105" s="29"/>
      <c r="O105" s="31"/>
    </row>
    <row r="106" spans="1:15" x14ac:dyDescent="0.2">
      <c r="A106" s="25">
        <f>SANTANDER!A109</f>
        <v>0</v>
      </c>
      <c r="B106" s="26"/>
      <c r="C106" s="27">
        <f>SANTANDER!B109</f>
        <v>0</v>
      </c>
      <c r="D106" s="28"/>
      <c r="E106" s="28">
        <f>SANTANDER!L109</f>
        <v>0</v>
      </c>
      <c r="F106" s="28">
        <f>SANTANDER!K108</f>
        <v>0</v>
      </c>
      <c r="G106" s="29">
        <f t="shared" si="12"/>
        <v>0</v>
      </c>
      <c r="H106" s="30">
        <f t="shared" si="13"/>
        <v>0</v>
      </c>
      <c r="I106" s="29">
        <f>SANTANDER!D109</f>
        <v>0</v>
      </c>
      <c r="J106" s="30">
        <f t="shared" si="14"/>
        <v>0</v>
      </c>
      <c r="K106" s="30">
        <f t="shared" si="15"/>
        <v>0</v>
      </c>
      <c r="L106" s="30">
        <f>SANTANDER!C109</f>
        <v>0</v>
      </c>
      <c r="M106" s="160">
        <f t="shared" si="11"/>
        <v>490994.96</v>
      </c>
      <c r="N106" s="29"/>
      <c r="O106" s="31"/>
    </row>
    <row r="107" spans="1:15" x14ac:dyDescent="0.2">
      <c r="A107" s="25">
        <f>SANTANDER!A110</f>
        <v>0</v>
      </c>
      <c r="B107" s="26"/>
      <c r="C107" s="27">
        <f>SANTANDER!B110</f>
        <v>0</v>
      </c>
      <c r="D107" s="28"/>
      <c r="E107" s="28">
        <f>SANTANDER!L110</f>
        <v>0</v>
      </c>
      <c r="F107" s="28">
        <f>SANTANDER!K109</f>
        <v>0</v>
      </c>
      <c r="G107" s="29">
        <f t="shared" si="12"/>
        <v>0</v>
      </c>
      <c r="H107" s="30">
        <f t="shared" si="13"/>
        <v>0</v>
      </c>
      <c r="I107" s="29">
        <f>SANTANDER!D110</f>
        <v>0</v>
      </c>
      <c r="J107" s="30">
        <f t="shared" si="14"/>
        <v>0</v>
      </c>
      <c r="K107" s="30">
        <f t="shared" si="15"/>
        <v>0</v>
      </c>
      <c r="L107" s="30">
        <f>SANTANDER!C110</f>
        <v>0</v>
      </c>
      <c r="M107" s="160">
        <f t="shared" si="11"/>
        <v>490994.96</v>
      </c>
      <c r="N107" s="29"/>
      <c r="O107" s="31"/>
    </row>
    <row r="108" spans="1:15" x14ac:dyDescent="0.2">
      <c r="A108" s="25">
        <f>SANTANDER!A111</f>
        <v>0</v>
      </c>
      <c r="B108" s="26"/>
      <c r="C108" s="27">
        <f>SANTANDER!B111</f>
        <v>0</v>
      </c>
      <c r="D108" s="28"/>
      <c r="E108" s="28">
        <f>SANTANDER!L111</f>
        <v>0</v>
      </c>
      <c r="F108" s="28">
        <f>SANTANDER!K110</f>
        <v>0</v>
      </c>
      <c r="G108" s="29">
        <f t="shared" si="12"/>
        <v>0</v>
      </c>
      <c r="H108" s="30">
        <f t="shared" si="13"/>
        <v>0</v>
      </c>
      <c r="I108" s="29">
        <f>SANTANDER!D111</f>
        <v>0</v>
      </c>
      <c r="J108" s="30">
        <f t="shared" si="14"/>
        <v>0</v>
      </c>
      <c r="K108" s="30">
        <f t="shared" si="15"/>
        <v>0</v>
      </c>
      <c r="L108" s="30">
        <f>SANTANDER!C111</f>
        <v>0</v>
      </c>
      <c r="M108" s="160">
        <f t="shared" si="11"/>
        <v>490994.96</v>
      </c>
      <c r="N108" s="29"/>
      <c r="O108" s="31"/>
    </row>
    <row r="109" spans="1:15" x14ac:dyDescent="0.2">
      <c r="A109" s="25">
        <f>SANTANDER!A112</f>
        <v>0</v>
      </c>
      <c r="B109" s="26"/>
      <c r="C109" s="27">
        <f>SANTANDER!B112</f>
        <v>0</v>
      </c>
      <c r="D109" s="28"/>
      <c r="E109" s="28">
        <f>SANTANDER!L112</f>
        <v>0</v>
      </c>
      <c r="F109" s="28">
        <f>SANTANDER!K111</f>
        <v>0</v>
      </c>
      <c r="G109" s="29">
        <f t="shared" si="12"/>
        <v>0</v>
      </c>
      <c r="H109" s="30">
        <f t="shared" si="13"/>
        <v>0</v>
      </c>
      <c r="I109" s="29">
        <f>SANTANDER!D112</f>
        <v>0</v>
      </c>
      <c r="J109" s="30">
        <f t="shared" si="14"/>
        <v>0</v>
      </c>
      <c r="K109" s="30">
        <f t="shared" si="15"/>
        <v>0</v>
      </c>
      <c r="L109" s="30">
        <f>SANTANDER!C112</f>
        <v>0</v>
      </c>
      <c r="M109" s="160">
        <f t="shared" si="11"/>
        <v>490994.96</v>
      </c>
      <c r="N109" s="29"/>
      <c r="O109" s="31"/>
    </row>
    <row r="110" spans="1:15" x14ac:dyDescent="0.2">
      <c r="A110" s="25">
        <f>SANTANDER!A113</f>
        <v>0</v>
      </c>
      <c r="B110" s="26"/>
      <c r="C110" s="27">
        <f>SANTANDER!B113</f>
        <v>0</v>
      </c>
      <c r="D110" s="28"/>
      <c r="E110" s="28">
        <f>SANTANDER!L113</f>
        <v>0</v>
      </c>
      <c r="F110" s="28">
        <f>SANTANDER!K112</f>
        <v>0</v>
      </c>
      <c r="G110" s="29">
        <f t="shared" si="12"/>
        <v>0</v>
      </c>
      <c r="H110" s="30">
        <f t="shared" si="13"/>
        <v>0</v>
      </c>
      <c r="I110" s="29">
        <f>SANTANDER!D113</f>
        <v>0</v>
      </c>
      <c r="J110" s="30">
        <f t="shared" si="14"/>
        <v>0</v>
      </c>
      <c r="K110" s="30">
        <f t="shared" si="15"/>
        <v>0</v>
      </c>
      <c r="L110" s="30">
        <f>SANTANDER!C113</f>
        <v>0</v>
      </c>
      <c r="M110" s="160">
        <f t="shared" si="11"/>
        <v>490994.96</v>
      </c>
      <c r="N110" s="29"/>
      <c r="O110" s="31"/>
    </row>
    <row r="111" spans="1:15" x14ac:dyDescent="0.2">
      <c r="A111" s="25">
        <f>SANTANDER!A114</f>
        <v>0</v>
      </c>
      <c r="B111" s="26"/>
      <c r="C111" s="27">
        <f>SANTANDER!B114</f>
        <v>0</v>
      </c>
      <c r="D111" s="28"/>
      <c r="E111" s="28">
        <f>SANTANDER!L114</f>
        <v>0</v>
      </c>
      <c r="F111" s="28">
        <f>SANTANDER!K113</f>
        <v>0</v>
      </c>
      <c r="G111" s="29">
        <f t="shared" si="12"/>
        <v>0</v>
      </c>
      <c r="H111" s="30">
        <f t="shared" si="13"/>
        <v>0</v>
      </c>
      <c r="I111" s="29">
        <f>SANTANDER!D114</f>
        <v>0</v>
      </c>
      <c r="J111" s="30">
        <f t="shared" si="14"/>
        <v>0</v>
      </c>
      <c r="K111" s="30">
        <f t="shared" si="15"/>
        <v>0</v>
      </c>
      <c r="L111" s="30">
        <f>SANTANDER!C114</f>
        <v>0</v>
      </c>
      <c r="M111" s="160">
        <f t="shared" si="11"/>
        <v>490994.96</v>
      </c>
      <c r="N111" s="29"/>
      <c r="O111" s="31"/>
    </row>
    <row r="112" spans="1:15" x14ac:dyDescent="0.2">
      <c r="A112" s="25">
        <f>SANTANDER!A115</f>
        <v>0</v>
      </c>
      <c r="B112" s="26"/>
      <c r="C112" s="27">
        <f>SANTANDER!B115</f>
        <v>0</v>
      </c>
      <c r="D112" s="28"/>
      <c r="E112" s="28">
        <f>SANTANDER!L115</f>
        <v>0</v>
      </c>
      <c r="F112" s="28">
        <f>SANTANDER!K114</f>
        <v>0</v>
      </c>
      <c r="G112" s="29">
        <f t="shared" si="12"/>
        <v>0</v>
      </c>
      <c r="H112" s="30">
        <f t="shared" si="13"/>
        <v>0</v>
      </c>
      <c r="I112" s="29">
        <f>SANTANDER!D115</f>
        <v>0</v>
      </c>
      <c r="J112" s="30">
        <f t="shared" si="14"/>
        <v>0</v>
      </c>
      <c r="K112" s="30">
        <f t="shared" si="15"/>
        <v>0</v>
      </c>
      <c r="L112" s="30">
        <f>SANTANDER!C115</f>
        <v>0</v>
      </c>
      <c r="M112" s="160">
        <f t="shared" si="11"/>
        <v>490994.96</v>
      </c>
      <c r="N112" s="29"/>
      <c r="O112" s="31"/>
    </row>
    <row r="113" spans="1:15" x14ac:dyDescent="0.2">
      <c r="A113" s="25">
        <f>SANTANDER!A116</f>
        <v>0</v>
      </c>
      <c r="B113" s="26"/>
      <c r="C113" s="27">
        <f>SANTANDER!B116</f>
        <v>0</v>
      </c>
      <c r="D113" s="28"/>
      <c r="E113" s="28">
        <f>SANTANDER!L116</f>
        <v>0</v>
      </c>
      <c r="F113" s="28">
        <f>SANTANDER!K115</f>
        <v>0</v>
      </c>
      <c r="G113" s="29">
        <f t="shared" si="12"/>
        <v>0</v>
      </c>
      <c r="H113" s="30">
        <f t="shared" si="13"/>
        <v>0</v>
      </c>
      <c r="I113" s="29">
        <f>SANTANDER!D116</f>
        <v>0</v>
      </c>
      <c r="J113" s="30">
        <f t="shared" si="14"/>
        <v>0</v>
      </c>
      <c r="K113" s="30">
        <f t="shared" si="15"/>
        <v>0</v>
      </c>
      <c r="L113" s="30">
        <f>SANTANDER!C116</f>
        <v>0</v>
      </c>
      <c r="M113" s="160">
        <f t="shared" si="11"/>
        <v>490994.96</v>
      </c>
      <c r="N113" s="29"/>
      <c r="O113" s="31"/>
    </row>
    <row r="114" spans="1:15" x14ac:dyDescent="0.2">
      <c r="A114" s="25">
        <f>SANTANDER!A117</f>
        <v>0</v>
      </c>
      <c r="B114" s="26"/>
      <c r="C114" s="27">
        <f>SANTANDER!B117</f>
        <v>0</v>
      </c>
      <c r="D114" s="28"/>
      <c r="E114" s="28">
        <f>SANTANDER!L117</f>
        <v>0</v>
      </c>
      <c r="F114" s="28">
        <f>SANTANDER!K116</f>
        <v>0</v>
      </c>
      <c r="G114" s="29">
        <f t="shared" si="12"/>
        <v>0</v>
      </c>
      <c r="H114" s="30">
        <f t="shared" si="13"/>
        <v>0</v>
      </c>
      <c r="I114" s="29">
        <f>SANTANDER!D117</f>
        <v>0</v>
      </c>
      <c r="J114" s="30">
        <f t="shared" si="14"/>
        <v>0</v>
      </c>
      <c r="K114" s="30">
        <f t="shared" si="15"/>
        <v>0</v>
      </c>
      <c r="L114" s="30">
        <f>SANTANDER!C117</f>
        <v>0</v>
      </c>
      <c r="M114" s="160">
        <f t="shared" si="11"/>
        <v>490994.96</v>
      </c>
      <c r="N114" s="29"/>
      <c r="O114" s="31"/>
    </row>
    <row r="115" spans="1:15" x14ac:dyDescent="0.2">
      <c r="A115" s="25">
        <f>SANTANDER!A118</f>
        <v>0</v>
      </c>
      <c r="B115" s="26"/>
      <c r="C115" s="27">
        <f>SANTANDER!B118</f>
        <v>0</v>
      </c>
      <c r="D115" s="28"/>
      <c r="E115" s="28">
        <f>SANTANDER!L118</f>
        <v>0</v>
      </c>
      <c r="F115" s="28">
        <f>SANTANDER!K117</f>
        <v>0</v>
      </c>
      <c r="G115" s="29">
        <f t="shared" si="12"/>
        <v>0</v>
      </c>
      <c r="H115" s="30">
        <f t="shared" si="13"/>
        <v>0</v>
      </c>
      <c r="I115" s="29">
        <f>SANTANDER!D118</f>
        <v>0</v>
      </c>
      <c r="J115" s="30">
        <f t="shared" si="14"/>
        <v>0</v>
      </c>
      <c r="K115" s="30">
        <f t="shared" si="15"/>
        <v>0</v>
      </c>
      <c r="L115" s="30">
        <f>SANTANDER!C118</f>
        <v>0</v>
      </c>
      <c r="M115" s="160">
        <f t="shared" si="11"/>
        <v>490994.96</v>
      </c>
      <c r="N115" s="29"/>
      <c r="O115" s="31"/>
    </row>
    <row r="116" spans="1:15" x14ac:dyDescent="0.2">
      <c r="A116" s="25">
        <f>SANTANDER!A119</f>
        <v>0</v>
      </c>
      <c r="B116" s="26"/>
      <c r="C116" s="27">
        <f>SANTANDER!B119</f>
        <v>0</v>
      </c>
      <c r="D116" s="28"/>
      <c r="E116" s="28">
        <f>SANTANDER!L119</f>
        <v>0</v>
      </c>
      <c r="F116" s="28">
        <f>SANTANDER!K118</f>
        <v>0</v>
      </c>
      <c r="G116" s="29">
        <f t="shared" si="12"/>
        <v>0</v>
      </c>
      <c r="H116" s="30">
        <f t="shared" si="13"/>
        <v>0</v>
      </c>
      <c r="I116" s="29">
        <f>SANTANDER!D119</f>
        <v>0</v>
      </c>
      <c r="J116" s="30">
        <f t="shared" si="14"/>
        <v>0</v>
      </c>
      <c r="K116" s="30">
        <f t="shared" si="15"/>
        <v>0</v>
      </c>
      <c r="L116" s="30">
        <f>SANTANDER!C119</f>
        <v>0</v>
      </c>
      <c r="M116" s="160">
        <f t="shared" si="11"/>
        <v>490994.96</v>
      </c>
      <c r="N116" s="29"/>
      <c r="O116" s="31"/>
    </row>
    <row r="117" spans="1:15" x14ac:dyDescent="0.2">
      <c r="A117" s="25">
        <f>SANTANDER!A120</f>
        <v>0</v>
      </c>
      <c r="B117" s="26"/>
      <c r="C117" s="27">
        <f>SANTANDER!B120</f>
        <v>0</v>
      </c>
      <c r="D117" s="28"/>
      <c r="E117" s="28">
        <f>SANTANDER!L120</f>
        <v>0</v>
      </c>
      <c r="F117" s="28">
        <f>SANTANDER!K119</f>
        <v>0</v>
      </c>
      <c r="G117" s="29">
        <f t="shared" si="12"/>
        <v>0</v>
      </c>
      <c r="H117" s="30">
        <f t="shared" si="13"/>
        <v>0</v>
      </c>
      <c r="I117" s="29">
        <f>SANTANDER!D120</f>
        <v>0</v>
      </c>
      <c r="J117" s="30">
        <f t="shared" si="14"/>
        <v>0</v>
      </c>
      <c r="K117" s="30">
        <f t="shared" si="15"/>
        <v>0</v>
      </c>
      <c r="L117" s="30">
        <f>SANTANDER!C120</f>
        <v>0</v>
      </c>
      <c r="M117" s="160">
        <f t="shared" si="11"/>
        <v>490994.96</v>
      </c>
      <c r="N117" s="29"/>
      <c r="O117" s="31"/>
    </row>
    <row r="118" spans="1:15" x14ac:dyDescent="0.2">
      <c r="A118" s="25">
        <f>SANTANDER!A121</f>
        <v>0</v>
      </c>
      <c r="B118" s="26"/>
      <c r="C118" s="27">
        <f>SANTANDER!B121</f>
        <v>0</v>
      </c>
      <c r="D118" s="28"/>
      <c r="E118" s="28">
        <f>SANTANDER!L121</f>
        <v>0</v>
      </c>
      <c r="F118" s="28">
        <f>SANTANDER!K120</f>
        <v>0</v>
      </c>
      <c r="G118" s="29">
        <f t="shared" si="12"/>
        <v>0</v>
      </c>
      <c r="H118" s="30">
        <f t="shared" si="13"/>
        <v>0</v>
      </c>
      <c r="I118" s="29">
        <f>SANTANDER!D121</f>
        <v>0</v>
      </c>
      <c r="J118" s="30">
        <f t="shared" si="14"/>
        <v>0</v>
      </c>
      <c r="K118" s="30">
        <f t="shared" si="15"/>
        <v>0</v>
      </c>
      <c r="L118" s="30">
        <f>SANTANDER!C121</f>
        <v>0</v>
      </c>
      <c r="M118" s="160">
        <f t="shared" si="11"/>
        <v>490994.96</v>
      </c>
      <c r="N118" s="29"/>
      <c r="O118" s="31"/>
    </row>
    <row r="119" spans="1:15" x14ac:dyDescent="0.2">
      <c r="A119" s="25">
        <f>SANTANDER!A122</f>
        <v>0</v>
      </c>
      <c r="B119" s="26"/>
      <c r="C119" s="27">
        <f>SANTANDER!B122</f>
        <v>0</v>
      </c>
      <c r="D119" s="28"/>
      <c r="E119" s="28">
        <f>SANTANDER!L122</f>
        <v>0</v>
      </c>
      <c r="F119" s="28">
        <f>SANTANDER!K121</f>
        <v>0</v>
      </c>
      <c r="G119" s="29">
        <f t="shared" si="12"/>
        <v>0</v>
      </c>
      <c r="H119" s="30">
        <f t="shared" si="13"/>
        <v>0</v>
      </c>
      <c r="I119" s="29">
        <f>SANTANDER!D122</f>
        <v>0</v>
      </c>
      <c r="J119" s="30">
        <f t="shared" si="14"/>
        <v>0</v>
      </c>
      <c r="K119" s="30">
        <f t="shared" si="15"/>
        <v>0</v>
      </c>
      <c r="L119" s="30">
        <f>SANTANDER!C122</f>
        <v>0</v>
      </c>
      <c r="M119" s="160">
        <f t="shared" si="11"/>
        <v>490994.96</v>
      </c>
      <c r="N119" s="29"/>
      <c r="O119" s="31"/>
    </row>
    <row r="120" spans="1:15" x14ac:dyDescent="0.2">
      <c r="A120" s="25">
        <f>SANTANDER!A123</f>
        <v>0</v>
      </c>
      <c r="B120" s="26"/>
      <c r="C120" s="27">
        <f>SANTANDER!B123</f>
        <v>0</v>
      </c>
      <c r="D120" s="28"/>
      <c r="E120" s="28">
        <f>SANTANDER!L123</f>
        <v>0</v>
      </c>
      <c r="F120" s="28">
        <f>SANTANDER!K122</f>
        <v>0</v>
      </c>
      <c r="G120" s="29">
        <f t="shared" si="12"/>
        <v>0</v>
      </c>
      <c r="H120" s="30">
        <f t="shared" si="13"/>
        <v>0</v>
      </c>
      <c r="I120" s="29">
        <f>SANTANDER!D123</f>
        <v>0</v>
      </c>
      <c r="J120" s="30">
        <f t="shared" si="14"/>
        <v>0</v>
      </c>
      <c r="K120" s="30">
        <f t="shared" si="15"/>
        <v>0</v>
      </c>
      <c r="L120" s="30">
        <f>SANTANDER!C123</f>
        <v>0</v>
      </c>
      <c r="M120" s="160">
        <f t="shared" si="11"/>
        <v>490994.96</v>
      </c>
      <c r="N120" s="29"/>
      <c r="O120" s="31"/>
    </row>
    <row r="121" spans="1:15" x14ac:dyDescent="0.2">
      <c r="A121" s="25">
        <f>SANTANDER!A124</f>
        <v>0</v>
      </c>
      <c r="B121" s="26"/>
      <c r="C121" s="27">
        <f>SANTANDER!B124</f>
        <v>0</v>
      </c>
      <c r="D121" s="28"/>
      <c r="E121" s="28">
        <f>SANTANDER!L124</f>
        <v>0</v>
      </c>
      <c r="F121" s="28">
        <f>SANTANDER!K123</f>
        <v>0</v>
      </c>
      <c r="G121" s="29">
        <f t="shared" si="12"/>
        <v>0</v>
      </c>
      <c r="H121" s="30">
        <f t="shared" si="13"/>
        <v>0</v>
      </c>
      <c r="I121" s="29">
        <f>SANTANDER!D124</f>
        <v>0</v>
      </c>
      <c r="J121" s="30">
        <f t="shared" si="14"/>
        <v>0</v>
      </c>
      <c r="K121" s="30">
        <f t="shared" si="15"/>
        <v>0</v>
      </c>
      <c r="L121" s="30">
        <f>SANTANDER!C124</f>
        <v>0</v>
      </c>
      <c r="M121" s="160">
        <f t="shared" si="11"/>
        <v>490994.96</v>
      </c>
      <c r="N121" s="29"/>
      <c r="O121" s="31"/>
    </row>
    <row r="122" spans="1:15" x14ac:dyDescent="0.2">
      <c r="A122" s="25">
        <f>SANTANDER!A125</f>
        <v>0</v>
      </c>
      <c r="B122" s="26"/>
      <c r="C122" s="27">
        <f>SANTANDER!B125</f>
        <v>0</v>
      </c>
      <c r="D122" s="28"/>
      <c r="E122" s="28">
        <f>SANTANDER!L125</f>
        <v>0</v>
      </c>
      <c r="F122" s="28">
        <f>SANTANDER!K124</f>
        <v>0</v>
      </c>
      <c r="G122" s="29">
        <f t="shared" si="12"/>
        <v>0</v>
      </c>
      <c r="H122" s="30">
        <f t="shared" si="13"/>
        <v>0</v>
      </c>
      <c r="I122" s="29">
        <f>SANTANDER!D125</f>
        <v>0</v>
      </c>
      <c r="J122" s="30">
        <f t="shared" si="14"/>
        <v>0</v>
      </c>
      <c r="K122" s="30">
        <f t="shared" si="15"/>
        <v>0</v>
      </c>
      <c r="L122" s="30">
        <f>SANTANDER!C125</f>
        <v>0</v>
      </c>
      <c r="M122" s="160">
        <f t="shared" si="11"/>
        <v>490994.96</v>
      </c>
      <c r="N122" s="29"/>
      <c r="O122" s="31"/>
    </row>
    <row r="123" spans="1:15" x14ac:dyDescent="0.2">
      <c r="A123" s="25">
        <f>SANTANDER!A126</f>
        <v>0</v>
      </c>
      <c r="B123" s="26"/>
      <c r="C123" s="27">
        <f>SANTANDER!B126</f>
        <v>0</v>
      </c>
      <c r="D123" s="28"/>
      <c r="E123" s="28">
        <f>SANTANDER!L126</f>
        <v>0</v>
      </c>
      <c r="F123" s="28">
        <f>SANTANDER!K125</f>
        <v>0</v>
      </c>
      <c r="G123" s="29">
        <f t="shared" si="12"/>
        <v>0</v>
      </c>
      <c r="H123" s="30">
        <f t="shared" si="13"/>
        <v>0</v>
      </c>
      <c r="I123" s="29">
        <f>SANTANDER!D126</f>
        <v>0</v>
      </c>
      <c r="J123" s="30">
        <f t="shared" si="14"/>
        <v>0</v>
      </c>
      <c r="K123" s="30">
        <f t="shared" si="15"/>
        <v>0</v>
      </c>
      <c r="L123" s="30">
        <f>SANTANDER!C126</f>
        <v>0</v>
      </c>
      <c r="M123" s="160">
        <f t="shared" si="11"/>
        <v>490994.96</v>
      </c>
      <c r="N123" s="29"/>
      <c r="O123" s="31"/>
    </row>
    <row r="124" spans="1:15" x14ac:dyDescent="0.2">
      <c r="A124" s="25">
        <f>SANTANDER!A127</f>
        <v>0</v>
      </c>
      <c r="B124" s="26"/>
      <c r="C124" s="27">
        <f>SANTANDER!B127</f>
        <v>0</v>
      </c>
      <c r="D124" s="28"/>
      <c r="E124" s="28">
        <f>SANTANDER!L127</f>
        <v>0</v>
      </c>
      <c r="F124" s="28">
        <f>SANTANDER!K126</f>
        <v>0</v>
      </c>
      <c r="G124" s="29">
        <f t="shared" si="12"/>
        <v>0</v>
      </c>
      <c r="H124" s="30">
        <f t="shared" si="13"/>
        <v>0</v>
      </c>
      <c r="I124" s="29">
        <f>SANTANDER!D127</f>
        <v>0</v>
      </c>
      <c r="J124" s="30">
        <f t="shared" si="14"/>
        <v>0</v>
      </c>
      <c r="K124" s="30">
        <f t="shared" si="15"/>
        <v>0</v>
      </c>
      <c r="L124" s="30">
        <f>SANTANDER!C127</f>
        <v>0</v>
      </c>
      <c r="M124" s="160">
        <f t="shared" si="11"/>
        <v>490994.96</v>
      </c>
      <c r="N124" s="29"/>
      <c r="O124" s="31"/>
    </row>
    <row r="125" spans="1:15" x14ac:dyDescent="0.2">
      <c r="A125" s="25">
        <f>SANTANDER!A128</f>
        <v>0</v>
      </c>
      <c r="B125" s="26"/>
      <c r="C125" s="27">
        <f>SANTANDER!B128</f>
        <v>0</v>
      </c>
      <c r="D125" s="28"/>
      <c r="E125" s="28">
        <f>SANTANDER!L128</f>
        <v>0</v>
      </c>
      <c r="F125" s="28">
        <f>SANTANDER!K127</f>
        <v>0</v>
      </c>
      <c r="G125" s="29">
        <f t="shared" si="12"/>
        <v>0</v>
      </c>
      <c r="H125" s="30">
        <f t="shared" si="13"/>
        <v>0</v>
      </c>
      <c r="I125" s="29">
        <f>SANTANDER!D128</f>
        <v>0</v>
      </c>
      <c r="J125" s="30">
        <f t="shared" si="14"/>
        <v>0</v>
      </c>
      <c r="K125" s="30">
        <f t="shared" si="15"/>
        <v>0</v>
      </c>
      <c r="L125" s="30">
        <f>SANTANDER!C128</f>
        <v>0</v>
      </c>
      <c r="M125" s="160">
        <f t="shared" si="11"/>
        <v>490994.96</v>
      </c>
      <c r="N125" s="29"/>
      <c r="O125" s="31"/>
    </row>
    <row r="126" spans="1:15" x14ac:dyDescent="0.2">
      <c r="A126" s="25">
        <f>SANTANDER!A129</f>
        <v>0</v>
      </c>
      <c r="B126" s="26"/>
      <c r="C126" s="27">
        <f>SANTANDER!B129</f>
        <v>0</v>
      </c>
      <c r="D126" s="28"/>
      <c r="E126" s="28">
        <f>SANTANDER!L129</f>
        <v>0</v>
      </c>
      <c r="F126" s="28">
        <f>SANTANDER!K128</f>
        <v>0</v>
      </c>
      <c r="G126" s="29">
        <f t="shared" si="12"/>
        <v>0</v>
      </c>
      <c r="H126" s="30">
        <f t="shared" si="13"/>
        <v>0</v>
      </c>
      <c r="I126" s="29">
        <f>SANTANDER!D129</f>
        <v>0</v>
      </c>
      <c r="J126" s="30">
        <f t="shared" si="14"/>
        <v>0</v>
      </c>
      <c r="K126" s="30">
        <f t="shared" si="15"/>
        <v>0</v>
      </c>
      <c r="L126" s="30">
        <f>SANTANDER!C129</f>
        <v>0</v>
      </c>
      <c r="M126" s="160">
        <f t="shared" si="11"/>
        <v>490994.96</v>
      </c>
      <c r="N126" s="29"/>
      <c r="O126" s="31"/>
    </row>
    <row r="127" spans="1:15" x14ac:dyDescent="0.2">
      <c r="A127" s="25">
        <f>SANTANDER!A130</f>
        <v>0</v>
      </c>
      <c r="B127" s="26"/>
      <c r="C127" s="27">
        <f>SANTANDER!B130</f>
        <v>0</v>
      </c>
      <c r="D127" s="28"/>
      <c r="E127" s="28">
        <f>SANTANDER!L130</f>
        <v>0</v>
      </c>
      <c r="F127" s="28">
        <f>SANTANDER!K129</f>
        <v>0</v>
      </c>
      <c r="G127" s="29">
        <f t="shared" si="12"/>
        <v>0</v>
      </c>
      <c r="H127" s="30">
        <f t="shared" si="13"/>
        <v>0</v>
      </c>
      <c r="I127" s="29">
        <f>SANTANDER!D130</f>
        <v>0</v>
      </c>
      <c r="J127" s="30">
        <f t="shared" si="14"/>
        <v>0</v>
      </c>
      <c r="K127" s="30">
        <f t="shared" si="15"/>
        <v>0</v>
      </c>
      <c r="L127" s="30">
        <f>SANTANDER!C130</f>
        <v>0</v>
      </c>
      <c r="M127" s="160">
        <f t="shared" si="11"/>
        <v>490994.96</v>
      </c>
      <c r="N127" s="29"/>
      <c r="O127" s="31"/>
    </row>
    <row r="128" spans="1:15" x14ac:dyDescent="0.2">
      <c r="A128" s="25">
        <f>SANTANDER!A131</f>
        <v>0</v>
      </c>
      <c r="B128" s="26"/>
      <c r="C128" s="27">
        <f>SANTANDER!B131</f>
        <v>0</v>
      </c>
      <c r="D128" s="28"/>
      <c r="E128" s="28">
        <f>SANTANDER!L131</f>
        <v>0</v>
      </c>
      <c r="F128" s="28">
        <f>SANTANDER!K130</f>
        <v>0</v>
      </c>
      <c r="G128" s="29">
        <f t="shared" si="12"/>
        <v>0</v>
      </c>
      <c r="H128" s="30">
        <f t="shared" si="13"/>
        <v>0</v>
      </c>
      <c r="I128" s="29">
        <f>SANTANDER!D131</f>
        <v>0</v>
      </c>
      <c r="J128" s="30">
        <f t="shared" si="14"/>
        <v>0</v>
      </c>
      <c r="K128" s="30">
        <f t="shared" si="15"/>
        <v>0</v>
      </c>
      <c r="L128" s="30">
        <f>SANTANDER!C131</f>
        <v>0</v>
      </c>
      <c r="M128" s="160">
        <f t="shared" si="11"/>
        <v>490994.96</v>
      </c>
      <c r="N128" s="29"/>
      <c r="O128" s="31"/>
    </row>
    <row r="129" spans="1:15" x14ac:dyDescent="0.2">
      <c r="A129" s="25">
        <f>SANTANDER!A132</f>
        <v>0</v>
      </c>
      <c r="B129" s="26"/>
      <c r="C129" s="27">
        <f>SANTANDER!B132</f>
        <v>0</v>
      </c>
      <c r="D129" s="28"/>
      <c r="E129" s="28">
        <f>SANTANDER!L132</f>
        <v>0</v>
      </c>
      <c r="F129" s="28">
        <f>SANTANDER!K131</f>
        <v>0</v>
      </c>
      <c r="G129" s="29">
        <f t="shared" si="12"/>
        <v>0</v>
      </c>
      <c r="H129" s="30">
        <f t="shared" si="13"/>
        <v>0</v>
      </c>
      <c r="I129" s="29">
        <f>SANTANDER!D132</f>
        <v>0</v>
      </c>
      <c r="J129" s="30">
        <f t="shared" si="14"/>
        <v>0</v>
      </c>
      <c r="K129" s="30">
        <f t="shared" si="15"/>
        <v>0</v>
      </c>
      <c r="L129" s="30">
        <f>SANTANDER!C132</f>
        <v>0</v>
      </c>
      <c r="M129" s="160">
        <f t="shared" si="11"/>
        <v>490994.96</v>
      </c>
      <c r="N129" s="29"/>
      <c r="O129" s="31"/>
    </row>
    <row r="130" spans="1:15" x14ac:dyDescent="0.2">
      <c r="A130" s="25">
        <f>SANTANDER!A133</f>
        <v>0</v>
      </c>
      <c r="B130" s="26"/>
      <c r="C130" s="27">
        <f>SANTANDER!B133</f>
        <v>0</v>
      </c>
      <c r="D130" s="28"/>
      <c r="E130" s="28">
        <f>SANTANDER!L133</f>
        <v>0</v>
      </c>
      <c r="F130" s="28">
        <f>SANTANDER!K132</f>
        <v>0</v>
      </c>
      <c r="G130" s="29">
        <f t="shared" si="12"/>
        <v>0</v>
      </c>
      <c r="H130" s="30">
        <f t="shared" si="13"/>
        <v>0</v>
      </c>
      <c r="I130" s="29">
        <f>SANTANDER!D133</f>
        <v>0</v>
      </c>
      <c r="J130" s="30">
        <f t="shared" si="14"/>
        <v>0</v>
      </c>
      <c r="K130" s="30">
        <f t="shared" si="15"/>
        <v>0</v>
      </c>
      <c r="L130" s="30">
        <f>SANTANDER!C133</f>
        <v>0</v>
      </c>
      <c r="M130" s="160">
        <f t="shared" si="11"/>
        <v>490994.96</v>
      </c>
      <c r="N130" s="29"/>
      <c r="O130" s="31"/>
    </row>
    <row r="131" spans="1:15" x14ac:dyDescent="0.2">
      <c r="A131" s="25">
        <f>SANTANDER!A134</f>
        <v>0</v>
      </c>
      <c r="B131" s="26"/>
      <c r="C131" s="27">
        <f>SANTANDER!B134</f>
        <v>0</v>
      </c>
      <c r="D131" s="28"/>
      <c r="E131" s="28">
        <f>SANTANDER!L134</f>
        <v>0</v>
      </c>
      <c r="F131" s="28">
        <f>SANTANDER!K133</f>
        <v>0</v>
      </c>
      <c r="G131" s="29">
        <f t="shared" si="12"/>
        <v>0</v>
      </c>
      <c r="H131" s="30">
        <f t="shared" si="13"/>
        <v>0</v>
      </c>
      <c r="I131" s="29">
        <f>SANTANDER!D134</f>
        <v>0</v>
      </c>
      <c r="J131" s="30">
        <f t="shared" si="14"/>
        <v>0</v>
      </c>
      <c r="K131" s="30">
        <f t="shared" si="15"/>
        <v>0</v>
      </c>
      <c r="L131" s="30">
        <f>SANTANDER!C134</f>
        <v>0</v>
      </c>
      <c r="M131" s="160">
        <f t="shared" si="11"/>
        <v>490994.96</v>
      </c>
      <c r="N131" s="29"/>
      <c r="O131" s="31"/>
    </row>
    <row r="132" spans="1:15" x14ac:dyDescent="0.2">
      <c r="A132" s="25">
        <f>SANTANDER!A135</f>
        <v>0</v>
      </c>
      <c r="B132" s="26"/>
      <c r="C132" s="27">
        <f>SANTANDER!B135</f>
        <v>0</v>
      </c>
      <c r="D132" s="28"/>
      <c r="E132" s="28">
        <f>SANTANDER!L135</f>
        <v>0</v>
      </c>
      <c r="F132" s="28">
        <f>SANTANDER!K134</f>
        <v>0</v>
      </c>
      <c r="G132" s="29">
        <f t="shared" si="12"/>
        <v>0</v>
      </c>
      <c r="H132" s="30">
        <f t="shared" si="13"/>
        <v>0</v>
      </c>
      <c r="I132" s="29">
        <f>SANTANDER!D135</f>
        <v>0</v>
      </c>
      <c r="J132" s="30">
        <f t="shared" si="14"/>
        <v>0</v>
      </c>
      <c r="K132" s="30">
        <f t="shared" si="15"/>
        <v>0</v>
      </c>
      <c r="L132" s="30">
        <f>SANTANDER!C135</f>
        <v>0</v>
      </c>
      <c r="M132" s="160">
        <f t="shared" si="11"/>
        <v>490994.96</v>
      </c>
      <c r="N132" s="29"/>
      <c r="O132" s="31"/>
    </row>
    <row r="133" spans="1:15" x14ac:dyDescent="0.2">
      <c r="A133" s="25">
        <f>SANTANDER!A136</f>
        <v>0</v>
      </c>
      <c r="B133" s="26"/>
      <c r="C133" s="27">
        <f>SANTANDER!B136</f>
        <v>0</v>
      </c>
      <c r="D133" s="28"/>
      <c r="E133" s="28">
        <f>SANTANDER!L136</f>
        <v>0</v>
      </c>
      <c r="F133" s="28">
        <f>SANTANDER!K135</f>
        <v>0</v>
      </c>
      <c r="G133" s="29">
        <f t="shared" si="12"/>
        <v>0</v>
      </c>
      <c r="H133" s="30">
        <f t="shared" si="13"/>
        <v>0</v>
      </c>
      <c r="I133" s="29">
        <f>SANTANDER!D136</f>
        <v>0</v>
      </c>
      <c r="J133" s="30">
        <f t="shared" si="14"/>
        <v>0</v>
      </c>
      <c r="K133" s="30">
        <f t="shared" si="15"/>
        <v>0</v>
      </c>
      <c r="L133" s="30">
        <f>SANTANDER!C136</f>
        <v>0</v>
      </c>
      <c r="M133" s="160">
        <f t="shared" ref="M133:M196" si="16">M132+I133+L133</f>
        <v>490994.96</v>
      </c>
      <c r="N133" s="29"/>
      <c r="O133" s="31"/>
    </row>
    <row r="134" spans="1:15" x14ac:dyDescent="0.2">
      <c r="A134" s="25">
        <f>SANTANDER!A137</f>
        <v>0</v>
      </c>
      <c r="B134" s="26"/>
      <c r="C134" s="27">
        <f>SANTANDER!B137</f>
        <v>0</v>
      </c>
      <c r="D134" s="28"/>
      <c r="E134" s="28">
        <f>SANTANDER!L137</f>
        <v>0</v>
      </c>
      <c r="F134" s="28">
        <f>SANTANDER!K136</f>
        <v>0</v>
      </c>
      <c r="G134" s="29">
        <f t="shared" si="12"/>
        <v>0</v>
      </c>
      <c r="H134" s="30">
        <f t="shared" si="13"/>
        <v>0</v>
      </c>
      <c r="I134" s="29">
        <f>SANTANDER!D137</f>
        <v>0</v>
      </c>
      <c r="J134" s="30">
        <f t="shared" si="14"/>
        <v>0</v>
      </c>
      <c r="K134" s="30">
        <f t="shared" si="15"/>
        <v>0</v>
      </c>
      <c r="L134" s="30">
        <f>SANTANDER!C137</f>
        <v>0</v>
      </c>
      <c r="M134" s="160">
        <f t="shared" si="16"/>
        <v>490994.96</v>
      </c>
      <c r="N134" s="29"/>
      <c r="O134" s="31"/>
    </row>
    <row r="135" spans="1:15" x14ac:dyDescent="0.2">
      <c r="A135" s="25">
        <f>SANTANDER!A138</f>
        <v>0</v>
      </c>
      <c r="B135" s="26"/>
      <c r="C135" s="27">
        <f>SANTANDER!B138</f>
        <v>0</v>
      </c>
      <c r="D135" s="28"/>
      <c r="E135" s="28">
        <f>SANTANDER!L138</f>
        <v>0</v>
      </c>
      <c r="F135" s="28">
        <f>SANTANDER!K137</f>
        <v>0</v>
      </c>
      <c r="G135" s="29">
        <f t="shared" si="12"/>
        <v>0</v>
      </c>
      <c r="H135" s="30">
        <f t="shared" si="13"/>
        <v>0</v>
      </c>
      <c r="I135" s="29">
        <f>SANTANDER!D138</f>
        <v>0</v>
      </c>
      <c r="J135" s="30">
        <f t="shared" si="14"/>
        <v>0</v>
      </c>
      <c r="K135" s="30">
        <f t="shared" si="15"/>
        <v>0</v>
      </c>
      <c r="L135" s="30">
        <f>SANTANDER!C138</f>
        <v>0</v>
      </c>
      <c r="M135" s="160">
        <f t="shared" si="16"/>
        <v>490994.96</v>
      </c>
      <c r="N135" s="29"/>
      <c r="O135" s="31"/>
    </row>
    <row r="136" spans="1:15" x14ac:dyDescent="0.2">
      <c r="A136" s="25">
        <f>SANTANDER!A139</f>
        <v>0</v>
      </c>
      <c r="B136" s="26"/>
      <c r="C136" s="27">
        <f>SANTANDER!B139</f>
        <v>0</v>
      </c>
      <c r="D136" s="28"/>
      <c r="E136" s="28">
        <f>SANTANDER!L139</f>
        <v>0</v>
      </c>
      <c r="F136" s="28">
        <f>SANTANDER!K138</f>
        <v>0</v>
      </c>
      <c r="G136" s="29">
        <f t="shared" si="12"/>
        <v>0</v>
      </c>
      <c r="H136" s="30">
        <f t="shared" si="13"/>
        <v>0</v>
      </c>
      <c r="I136" s="29">
        <f>SANTANDER!D139</f>
        <v>0</v>
      </c>
      <c r="J136" s="30">
        <f t="shared" si="14"/>
        <v>0</v>
      </c>
      <c r="K136" s="30">
        <f t="shared" si="15"/>
        <v>0</v>
      </c>
      <c r="L136" s="30">
        <f>SANTANDER!C139</f>
        <v>0</v>
      </c>
      <c r="M136" s="160">
        <f t="shared" si="16"/>
        <v>490994.96</v>
      </c>
      <c r="N136" s="29"/>
      <c r="O136" s="31"/>
    </row>
    <row r="137" spans="1:15" x14ac:dyDescent="0.2">
      <c r="A137" s="25">
        <f>SANTANDER!A140</f>
        <v>0</v>
      </c>
      <c r="B137" s="26"/>
      <c r="C137" s="27">
        <f>SANTANDER!B140</f>
        <v>0</v>
      </c>
      <c r="D137" s="28"/>
      <c r="E137" s="28">
        <f>SANTANDER!L140</f>
        <v>0</v>
      </c>
      <c r="F137" s="28">
        <f>SANTANDER!K139</f>
        <v>0</v>
      </c>
      <c r="G137" s="29">
        <f t="shared" si="12"/>
        <v>0</v>
      </c>
      <c r="H137" s="30">
        <f t="shared" si="13"/>
        <v>0</v>
      </c>
      <c r="I137" s="29">
        <f>SANTANDER!D140</f>
        <v>0</v>
      </c>
      <c r="J137" s="30">
        <f t="shared" si="14"/>
        <v>0</v>
      </c>
      <c r="K137" s="30">
        <f t="shared" si="15"/>
        <v>0</v>
      </c>
      <c r="L137" s="30">
        <f>SANTANDER!C140</f>
        <v>0</v>
      </c>
      <c r="M137" s="160">
        <f t="shared" si="16"/>
        <v>490994.96</v>
      </c>
      <c r="N137" s="29"/>
      <c r="O137" s="31"/>
    </row>
    <row r="138" spans="1:15" x14ac:dyDescent="0.2">
      <c r="A138" s="25">
        <f>SANTANDER!A141</f>
        <v>0</v>
      </c>
      <c r="B138" s="26"/>
      <c r="C138" s="27">
        <f>SANTANDER!B141</f>
        <v>0</v>
      </c>
      <c r="D138" s="28"/>
      <c r="E138" s="28">
        <f>SANTANDER!L141</f>
        <v>0</v>
      </c>
      <c r="F138" s="28">
        <f>SANTANDER!K140</f>
        <v>0</v>
      </c>
      <c r="G138" s="29">
        <f t="shared" si="12"/>
        <v>0</v>
      </c>
      <c r="H138" s="30">
        <f t="shared" si="13"/>
        <v>0</v>
      </c>
      <c r="I138" s="29">
        <f>SANTANDER!D141</f>
        <v>0</v>
      </c>
      <c r="J138" s="30">
        <f t="shared" si="14"/>
        <v>0</v>
      </c>
      <c r="K138" s="30">
        <f t="shared" si="15"/>
        <v>0</v>
      </c>
      <c r="L138" s="30">
        <f>SANTANDER!C141</f>
        <v>0</v>
      </c>
      <c r="M138" s="160">
        <f t="shared" si="16"/>
        <v>490994.96</v>
      </c>
      <c r="N138" s="29"/>
      <c r="O138" s="31"/>
    </row>
    <row r="139" spans="1:15" x14ac:dyDescent="0.2">
      <c r="A139" s="25">
        <f>SANTANDER!A142</f>
        <v>0</v>
      </c>
      <c r="B139" s="26"/>
      <c r="C139" s="27">
        <f>SANTANDER!B142</f>
        <v>0</v>
      </c>
      <c r="D139" s="28"/>
      <c r="E139" s="28">
        <f>SANTANDER!L142</f>
        <v>0</v>
      </c>
      <c r="F139" s="28">
        <f>SANTANDER!K141</f>
        <v>0</v>
      </c>
      <c r="G139" s="29">
        <f t="shared" si="12"/>
        <v>0</v>
      </c>
      <c r="H139" s="30">
        <f t="shared" si="13"/>
        <v>0</v>
      </c>
      <c r="I139" s="29">
        <f>SANTANDER!D142</f>
        <v>0</v>
      </c>
      <c r="J139" s="30">
        <f t="shared" si="14"/>
        <v>0</v>
      </c>
      <c r="K139" s="30">
        <f t="shared" si="15"/>
        <v>0</v>
      </c>
      <c r="L139" s="30">
        <f>SANTANDER!C142</f>
        <v>0</v>
      </c>
      <c r="M139" s="160">
        <f t="shared" si="16"/>
        <v>490994.96</v>
      </c>
      <c r="N139" s="29"/>
      <c r="O139" s="31"/>
    </row>
    <row r="140" spans="1:15" x14ac:dyDescent="0.2">
      <c r="A140" s="25">
        <f>SANTANDER!A143</f>
        <v>0</v>
      </c>
      <c r="B140" s="26"/>
      <c r="C140" s="27">
        <f>SANTANDER!B143</f>
        <v>0</v>
      </c>
      <c r="D140" s="28"/>
      <c r="E140" s="28">
        <f>SANTANDER!L143</f>
        <v>0</v>
      </c>
      <c r="F140" s="28">
        <f>SANTANDER!K142</f>
        <v>0</v>
      </c>
      <c r="G140" s="29">
        <f t="shared" si="12"/>
        <v>0</v>
      </c>
      <c r="H140" s="30">
        <f t="shared" si="13"/>
        <v>0</v>
      </c>
      <c r="I140" s="29">
        <f>SANTANDER!D143</f>
        <v>0</v>
      </c>
      <c r="J140" s="30">
        <f t="shared" si="14"/>
        <v>0</v>
      </c>
      <c r="K140" s="30">
        <f t="shared" si="15"/>
        <v>0</v>
      </c>
      <c r="L140" s="30">
        <f>SANTANDER!C143</f>
        <v>0</v>
      </c>
      <c r="M140" s="160">
        <f t="shared" si="16"/>
        <v>490994.96</v>
      </c>
      <c r="N140" s="29"/>
      <c r="O140" s="31"/>
    </row>
    <row r="141" spans="1:15" x14ac:dyDescent="0.2">
      <c r="A141" s="25">
        <f>SANTANDER!A144</f>
        <v>0</v>
      </c>
      <c r="B141" s="26"/>
      <c r="C141" s="27">
        <f>SANTANDER!B144</f>
        <v>0</v>
      </c>
      <c r="D141" s="28"/>
      <c r="E141" s="28">
        <f>SANTANDER!L144</f>
        <v>0</v>
      </c>
      <c r="F141" s="28">
        <f>SANTANDER!K143</f>
        <v>0</v>
      </c>
      <c r="G141" s="29">
        <f t="shared" si="12"/>
        <v>0</v>
      </c>
      <c r="H141" s="30">
        <f t="shared" si="13"/>
        <v>0</v>
      </c>
      <c r="I141" s="29">
        <f>SANTANDER!D144</f>
        <v>0</v>
      </c>
      <c r="J141" s="30">
        <f t="shared" si="14"/>
        <v>0</v>
      </c>
      <c r="K141" s="30">
        <f t="shared" si="15"/>
        <v>0</v>
      </c>
      <c r="L141" s="30">
        <f>SANTANDER!C144</f>
        <v>0</v>
      </c>
      <c r="M141" s="160">
        <f t="shared" si="16"/>
        <v>490994.96</v>
      </c>
      <c r="N141" s="29"/>
      <c r="O141" s="31"/>
    </row>
    <row r="142" spans="1:15" x14ac:dyDescent="0.2">
      <c r="A142" s="25">
        <f>SANTANDER!A145</f>
        <v>0</v>
      </c>
      <c r="B142" s="26"/>
      <c r="C142" s="27">
        <f>SANTANDER!B145</f>
        <v>0</v>
      </c>
      <c r="D142" s="28"/>
      <c r="E142" s="28">
        <f>SANTANDER!L145</f>
        <v>0</v>
      </c>
      <c r="F142" s="28">
        <f>SANTANDER!K144</f>
        <v>0</v>
      </c>
      <c r="G142" s="29">
        <f t="shared" si="12"/>
        <v>0</v>
      </c>
      <c r="H142" s="30">
        <f t="shared" si="13"/>
        <v>0</v>
      </c>
      <c r="I142" s="29">
        <f>SANTANDER!D145</f>
        <v>0</v>
      </c>
      <c r="J142" s="30">
        <f t="shared" si="14"/>
        <v>0</v>
      </c>
      <c r="K142" s="30">
        <f t="shared" si="15"/>
        <v>0</v>
      </c>
      <c r="L142" s="30">
        <f>SANTANDER!C145</f>
        <v>0</v>
      </c>
      <c r="M142" s="160">
        <f t="shared" si="16"/>
        <v>490994.96</v>
      </c>
      <c r="N142" s="29"/>
      <c r="O142" s="31"/>
    </row>
    <row r="143" spans="1:15" x14ac:dyDescent="0.2">
      <c r="A143" s="25">
        <f>SANTANDER!A146</f>
        <v>0</v>
      </c>
      <c r="B143" s="26"/>
      <c r="C143" s="27">
        <f>SANTANDER!B146</f>
        <v>0</v>
      </c>
      <c r="D143" s="28"/>
      <c r="E143" s="28">
        <f>SANTANDER!L146</f>
        <v>0</v>
      </c>
      <c r="F143" s="28">
        <f>SANTANDER!K145</f>
        <v>0</v>
      </c>
      <c r="G143" s="29">
        <f t="shared" si="12"/>
        <v>0</v>
      </c>
      <c r="H143" s="30">
        <f t="shared" si="13"/>
        <v>0</v>
      </c>
      <c r="I143" s="29">
        <f>SANTANDER!D146</f>
        <v>0</v>
      </c>
      <c r="J143" s="30">
        <f t="shared" si="14"/>
        <v>0</v>
      </c>
      <c r="K143" s="30">
        <f t="shared" si="15"/>
        <v>0</v>
      </c>
      <c r="L143" s="30">
        <f>SANTANDER!C146</f>
        <v>0</v>
      </c>
      <c r="M143" s="160">
        <f t="shared" si="16"/>
        <v>490994.96</v>
      </c>
      <c r="N143" s="29"/>
      <c r="O143" s="31"/>
    </row>
    <row r="144" spans="1:15" x14ac:dyDescent="0.2">
      <c r="A144" s="25">
        <f>SANTANDER!A147</f>
        <v>0</v>
      </c>
      <c r="B144" s="26"/>
      <c r="C144" s="27">
        <f>SANTANDER!B147</f>
        <v>0</v>
      </c>
      <c r="D144" s="28"/>
      <c r="E144" s="28">
        <f>SANTANDER!L147</f>
        <v>0</v>
      </c>
      <c r="F144" s="28">
        <f>SANTANDER!K146</f>
        <v>0</v>
      </c>
      <c r="G144" s="29">
        <f t="shared" si="12"/>
        <v>0</v>
      </c>
      <c r="H144" s="30">
        <f t="shared" si="13"/>
        <v>0</v>
      </c>
      <c r="I144" s="29">
        <f>SANTANDER!D147</f>
        <v>0</v>
      </c>
      <c r="J144" s="30">
        <f t="shared" si="14"/>
        <v>0</v>
      </c>
      <c r="K144" s="30">
        <f t="shared" si="15"/>
        <v>0</v>
      </c>
      <c r="L144" s="30">
        <f>SANTANDER!C147</f>
        <v>0</v>
      </c>
      <c r="M144" s="160">
        <f t="shared" si="16"/>
        <v>490994.96</v>
      </c>
      <c r="N144" s="29"/>
      <c r="O144" s="31"/>
    </row>
    <row r="145" spans="1:15" x14ac:dyDescent="0.2">
      <c r="A145" s="25">
        <f>SANTANDER!A148</f>
        <v>0</v>
      </c>
      <c r="B145" s="26"/>
      <c r="C145" s="27">
        <f>SANTANDER!B148</f>
        <v>0</v>
      </c>
      <c r="D145" s="28"/>
      <c r="E145" s="28">
        <f>SANTANDER!L148</f>
        <v>0</v>
      </c>
      <c r="F145" s="28">
        <f>SANTANDER!K147</f>
        <v>0</v>
      </c>
      <c r="G145" s="29">
        <f t="shared" si="12"/>
        <v>0</v>
      </c>
      <c r="H145" s="30">
        <f t="shared" si="13"/>
        <v>0</v>
      </c>
      <c r="I145" s="29">
        <f>SANTANDER!D148</f>
        <v>0</v>
      </c>
      <c r="J145" s="30">
        <f t="shared" si="14"/>
        <v>0</v>
      </c>
      <c r="K145" s="30">
        <f t="shared" si="15"/>
        <v>0</v>
      </c>
      <c r="L145" s="30">
        <f>SANTANDER!C148</f>
        <v>0</v>
      </c>
      <c r="M145" s="160">
        <f t="shared" si="16"/>
        <v>490994.96</v>
      </c>
      <c r="N145" s="29"/>
      <c r="O145" s="31"/>
    </row>
    <row r="146" spans="1:15" x14ac:dyDescent="0.2">
      <c r="A146" s="25">
        <f>SANTANDER!A149</f>
        <v>0</v>
      </c>
      <c r="B146" s="26"/>
      <c r="C146" s="27">
        <f>SANTANDER!B149</f>
        <v>0</v>
      </c>
      <c r="D146" s="28"/>
      <c r="E146" s="28">
        <f>SANTANDER!L149</f>
        <v>0</v>
      </c>
      <c r="F146" s="28">
        <f>SANTANDER!K148</f>
        <v>0</v>
      </c>
      <c r="G146" s="29">
        <f t="shared" si="12"/>
        <v>0</v>
      </c>
      <c r="H146" s="30">
        <f t="shared" si="13"/>
        <v>0</v>
      </c>
      <c r="I146" s="29">
        <f>SANTANDER!D149</f>
        <v>0</v>
      </c>
      <c r="J146" s="30">
        <f t="shared" si="14"/>
        <v>0</v>
      </c>
      <c r="K146" s="30">
        <f t="shared" si="15"/>
        <v>0</v>
      </c>
      <c r="L146" s="30">
        <f>SANTANDER!C149</f>
        <v>0</v>
      </c>
      <c r="M146" s="160">
        <f t="shared" si="16"/>
        <v>490994.96</v>
      </c>
      <c r="N146" s="29"/>
      <c r="O146" s="31"/>
    </row>
    <row r="147" spans="1:15" x14ac:dyDescent="0.2">
      <c r="A147" s="25">
        <f>SANTANDER!A150</f>
        <v>0</v>
      </c>
      <c r="B147" s="26"/>
      <c r="C147" s="27">
        <f>SANTANDER!B150</f>
        <v>0</v>
      </c>
      <c r="D147" s="28"/>
      <c r="E147" s="28">
        <f>SANTANDER!L150</f>
        <v>0</v>
      </c>
      <c r="F147" s="28">
        <f>SANTANDER!K149</f>
        <v>0</v>
      </c>
      <c r="G147" s="29">
        <f t="shared" si="12"/>
        <v>0</v>
      </c>
      <c r="H147" s="30">
        <f t="shared" si="13"/>
        <v>0</v>
      </c>
      <c r="I147" s="29">
        <f>SANTANDER!D150</f>
        <v>0</v>
      </c>
      <c r="J147" s="30">
        <f t="shared" si="14"/>
        <v>0</v>
      </c>
      <c r="K147" s="30">
        <f t="shared" si="15"/>
        <v>0</v>
      </c>
      <c r="L147" s="30">
        <f>SANTANDER!C150</f>
        <v>0</v>
      </c>
      <c r="M147" s="160">
        <f t="shared" si="16"/>
        <v>490994.96</v>
      </c>
      <c r="N147" s="29"/>
      <c r="O147" s="31"/>
    </row>
    <row r="148" spans="1:15" x14ac:dyDescent="0.2">
      <c r="A148" s="25">
        <f>SANTANDER!A151</f>
        <v>0</v>
      </c>
      <c r="B148" s="26"/>
      <c r="C148" s="27">
        <f>SANTANDER!B151</f>
        <v>0</v>
      </c>
      <c r="D148" s="28"/>
      <c r="E148" s="28">
        <f>SANTANDER!L151</f>
        <v>0</v>
      </c>
      <c r="F148" s="28">
        <f>SANTANDER!K150</f>
        <v>0</v>
      </c>
      <c r="G148" s="29">
        <f t="shared" si="12"/>
        <v>0</v>
      </c>
      <c r="H148" s="30">
        <f t="shared" si="13"/>
        <v>0</v>
      </c>
      <c r="I148" s="29">
        <f>SANTANDER!D151</f>
        <v>0</v>
      </c>
      <c r="J148" s="30">
        <f t="shared" si="14"/>
        <v>0</v>
      </c>
      <c r="K148" s="30">
        <f t="shared" si="15"/>
        <v>0</v>
      </c>
      <c r="L148" s="30">
        <f>SANTANDER!C151</f>
        <v>0</v>
      </c>
      <c r="M148" s="160">
        <f t="shared" si="16"/>
        <v>490994.96</v>
      </c>
      <c r="N148" s="29"/>
      <c r="O148" s="31"/>
    </row>
    <row r="149" spans="1:15" x14ac:dyDescent="0.2">
      <c r="A149" s="25">
        <f>SANTANDER!A152</f>
        <v>0</v>
      </c>
      <c r="B149" s="26"/>
      <c r="C149" s="27">
        <f>SANTANDER!B152</f>
        <v>0</v>
      </c>
      <c r="D149" s="28"/>
      <c r="E149" s="28">
        <f>SANTANDER!L152</f>
        <v>0</v>
      </c>
      <c r="F149" s="28">
        <f>SANTANDER!K151</f>
        <v>0</v>
      </c>
      <c r="G149" s="29">
        <f t="shared" si="12"/>
        <v>0</v>
      </c>
      <c r="H149" s="30">
        <f t="shared" si="13"/>
        <v>0</v>
      </c>
      <c r="I149" s="29">
        <f>SANTANDER!D152</f>
        <v>0</v>
      </c>
      <c r="J149" s="30">
        <f t="shared" si="14"/>
        <v>0</v>
      </c>
      <c r="K149" s="30">
        <f t="shared" si="15"/>
        <v>0</v>
      </c>
      <c r="L149" s="30">
        <f>SANTANDER!C152</f>
        <v>0</v>
      </c>
      <c r="M149" s="160">
        <f t="shared" si="16"/>
        <v>490994.96</v>
      </c>
      <c r="N149" s="29"/>
      <c r="O149" s="31"/>
    </row>
    <row r="150" spans="1:15" x14ac:dyDescent="0.2">
      <c r="A150" s="25">
        <f>SANTANDER!A153</f>
        <v>0</v>
      </c>
      <c r="B150" s="26"/>
      <c r="C150" s="27">
        <f>SANTANDER!B153</f>
        <v>0</v>
      </c>
      <c r="D150" s="28"/>
      <c r="E150" s="28">
        <f>SANTANDER!L153</f>
        <v>0</v>
      </c>
      <c r="F150" s="28">
        <f>SANTANDER!K152</f>
        <v>0</v>
      </c>
      <c r="G150" s="29">
        <f t="shared" si="12"/>
        <v>0</v>
      </c>
      <c r="H150" s="30">
        <f t="shared" si="13"/>
        <v>0</v>
      </c>
      <c r="I150" s="29">
        <f>SANTANDER!D153</f>
        <v>0</v>
      </c>
      <c r="J150" s="30">
        <f t="shared" si="14"/>
        <v>0</v>
      </c>
      <c r="K150" s="30">
        <f t="shared" si="15"/>
        <v>0</v>
      </c>
      <c r="L150" s="30">
        <f>SANTANDER!C153</f>
        <v>0</v>
      </c>
      <c r="M150" s="160">
        <f t="shared" si="16"/>
        <v>490994.96</v>
      </c>
      <c r="N150" s="29"/>
      <c r="O150" s="31"/>
    </row>
    <row r="151" spans="1:15" x14ac:dyDescent="0.2">
      <c r="A151" s="25">
        <f>SANTANDER!A154</f>
        <v>0</v>
      </c>
      <c r="B151" s="26"/>
      <c r="C151" s="27">
        <f>SANTANDER!B154</f>
        <v>0</v>
      </c>
      <c r="D151" s="28"/>
      <c r="E151" s="28">
        <f>SANTANDER!L154</f>
        <v>0</v>
      </c>
      <c r="F151" s="28">
        <f>SANTANDER!K153</f>
        <v>0</v>
      </c>
      <c r="G151" s="29">
        <f t="shared" si="12"/>
        <v>0</v>
      </c>
      <c r="H151" s="30">
        <f t="shared" si="13"/>
        <v>0</v>
      </c>
      <c r="I151" s="29">
        <f>SANTANDER!D154</f>
        <v>0</v>
      </c>
      <c r="J151" s="30">
        <f t="shared" si="14"/>
        <v>0</v>
      </c>
      <c r="K151" s="30">
        <f t="shared" si="15"/>
        <v>0</v>
      </c>
      <c r="L151" s="30">
        <f>SANTANDER!C154</f>
        <v>0</v>
      </c>
      <c r="M151" s="160">
        <f t="shared" si="16"/>
        <v>490994.96</v>
      </c>
      <c r="N151" s="29"/>
      <c r="O151" s="31"/>
    </row>
    <row r="152" spans="1:15" x14ac:dyDescent="0.2">
      <c r="A152" s="25">
        <f>SANTANDER!A155</f>
        <v>0</v>
      </c>
      <c r="B152" s="26"/>
      <c r="C152" s="27">
        <f>SANTANDER!B155</f>
        <v>0</v>
      </c>
      <c r="D152" s="28"/>
      <c r="E152" s="28">
        <f>SANTANDER!L155</f>
        <v>0</v>
      </c>
      <c r="F152" s="28">
        <f>SANTANDER!K154</f>
        <v>0</v>
      </c>
      <c r="G152" s="29">
        <f t="shared" si="12"/>
        <v>0</v>
      </c>
      <c r="H152" s="30">
        <f t="shared" si="13"/>
        <v>0</v>
      </c>
      <c r="I152" s="29">
        <f>SANTANDER!D155</f>
        <v>0</v>
      </c>
      <c r="J152" s="30">
        <f t="shared" si="14"/>
        <v>0</v>
      </c>
      <c r="K152" s="30">
        <f t="shared" si="15"/>
        <v>0</v>
      </c>
      <c r="L152" s="30">
        <f>SANTANDER!C155</f>
        <v>0</v>
      </c>
      <c r="M152" s="160">
        <f t="shared" si="16"/>
        <v>490994.96</v>
      </c>
      <c r="N152" s="29"/>
      <c r="O152" s="31"/>
    </row>
    <row r="153" spans="1:15" x14ac:dyDescent="0.2">
      <c r="A153" s="25">
        <f>SANTANDER!A156</f>
        <v>0</v>
      </c>
      <c r="B153" s="26"/>
      <c r="C153" s="27">
        <f>SANTANDER!B156</f>
        <v>0</v>
      </c>
      <c r="D153" s="28"/>
      <c r="E153" s="28">
        <f>SANTANDER!L156</f>
        <v>0</v>
      </c>
      <c r="F153" s="28">
        <f>SANTANDER!K155</f>
        <v>0</v>
      </c>
      <c r="G153" s="29">
        <f t="shared" si="12"/>
        <v>0</v>
      </c>
      <c r="H153" s="30">
        <f t="shared" si="13"/>
        <v>0</v>
      </c>
      <c r="I153" s="29">
        <f>SANTANDER!D156</f>
        <v>0</v>
      </c>
      <c r="J153" s="30">
        <f t="shared" si="14"/>
        <v>0</v>
      </c>
      <c r="K153" s="30">
        <f t="shared" si="15"/>
        <v>0</v>
      </c>
      <c r="L153" s="30">
        <f>SANTANDER!C156</f>
        <v>0</v>
      </c>
      <c r="M153" s="160">
        <f t="shared" si="16"/>
        <v>490994.96</v>
      </c>
      <c r="N153" s="29"/>
      <c r="O153" s="31"/>
    </row>
    <row r="154" spans="1:15" x14ac:dyDescent="0.2">
      <c r="A154" s="25">
        <f>SANTANDER!A157</f>
        <v>0</v>
      </c>
      <c r="B154" s="26"/>
      <c r="C154" s="27">
        <f>SANTANDER!B157</f>
        <v>0</v>
      </c>
      <c r="D154" s="28"/>
      <c r="E154" s="28">
        <f>SANTANDER!L157</f>
        <v>0</v>
      </c>
      <c r="F154" s="28">
        <f>SANTANDER!K156</f>
        <v>0</v>
      </c>
      <c r="G154" s="29">
        <f t="shared" si="12"/>
        <v>0</v>
      </c>
      <c r="H154" s="30">
        <f t="shared" si="13"/>
        <v>0</v>
      </c>
      <c r="I154" s="29">
        <f>SANTANDER!D157</f>
        <v>0</v>
      </c>
      <c r="J154" s="30">
        <f t="shared" si="14"/>
        <v>0</v>
      </c>
      <c r="K154" s="30">
        <f t="shared" si="15"/>
        <v>0</v>
      </c>
      <c r="L154" s="30">
        <f>SANTANDER!C157</f>
        <v>0</v>
      </c>
      <c r="M154" s="160">
        <f t="shared" si="16"/>
        <v>490994.96</v>
      </c>
      <c r="N154" s="29"/>
      <c r="O154" s="31"/>
    </row>
    <row r="155" spans="1:15" x14ac:dyDescent="0.2">
      <c r="A155" s="25">
        <f>SANTANDER!A158</f>
        <v>0</v>
      </c>
      <c r="B155" s="26"/>
      <c r="C155" s="27">
        <f>SANTANDER!B158</f>
        <v>0</v>
      </c>
      <c r="D155" s="28"/>
      <c r="E155" s="28">
        <f>SANTANDER!L158</f>
        <v>0</v>
      </c>
      <c r="F155" s="28">
        <f>SANTANDER!K157</f>
        <v>0</v>
      </c>
      <c r="G155" s="29">
        <f t="shared" si="12"/>
        <v>0</v>
      </c>
      <c r="H155" s="30">
        <f t="shared" si="13"/>
        <v>0</v>
      </c>
      <c r="I155" s="29">
        <f>SANTANDER!D158</f>
        <v>0</v>
      </c>
      <c r="J155" s="30">
        <f t="shared" si="14"/>
        <v>0</v>
      </c>
      <c r="K155" s="30">
        <f t="shared" si="15"/>
        <v>0</v>
      </c>
      <c r="L155" s="30">
        <f>SANTANDER!C158</f>
        <v>0</v>
      </c>
      <c r="M155" s="160">
        <f t="shared" si="16"/>
        <v>490994.96</v>
      </c>
      <c r="N155" s="29"/>
      <c r="O155" s="31"/>
    </row>
    <row r="156" spans="1:15" x14ac:dyDescent="0.2">
      <c r="A156" s="25">
        <f>SANTANDER!A159</f>
        <v>0</v>
      </c>
      <c r="B156" s="26"/>
      <c r="C156" s="27">
        <f>SANTANDER!B159</f>
        <v>0</v>
      </c>
      <c r="D156" s="28"/>
      <c r="E156" s="28">
        <f>SANTANDER!L159</f>
        <v>0</v>
      </c>
      <c r="F156" s="28">
        <f>SANTANDER!K158</f>
        <v>0</v>
      </c>
      <c r="G156" s="29">
        <f t="shared" si="12"/>
        <v>0</v>
      </c>
      <c r="H156" s="30">
        <f t="shared" si="13"/>
        <v>0</v>
      </c>
      <c r="I156" s="29">
        <f>SANTANDER!D159</f>
        <v>0</v>
      </c>
      <c r="J156" s="30">
        <f t="shared" si="14"/>
        <v>0</v>
      </c>
      <c r="K156" s="30">
        <f t="shared" si="15"/>
        <v>0</v>
      </c>
      <c r="L156" s="30">
        <f>SANTANDER!C159</f>
        <v>0</v>
      </c>
      <c r="M156" s="160">
        <f t="shared" si="16"/>
        <v>490994.96</v>
      </c>
      <c r="N156" s="29"/>
      <c r="O156" s="31"/>
    </row>
    <row r="157" spans="1:15" x14ac:dyDescent="0.2">
      <c r="A157" s="25">
        <f>SANTANDER!A160</f>
        <v>0</v>
      </c>
      <c r="B157" s="26"/>
      <c r="C157" s="27">
        <f>SANTANDER!B160</f>
        <v>0</v>
      </c>
      <c r="D157" s="28"/>
      <c r="E157" s="28">
        <f>SANTANDER!L160</f>
        <v>0</v>
      </c>
      <c r="F157" s="28">
        <f>SANTANDER!K159</f>
        <v>0</v>
      </c>
      <c r="G157" s="29">
        <f t="shared" si="12"/>
        <v>0</v>
      </c>
      <c r="H157" s="30">
        <f t="shared" si="13"/>
        <v>0</v>
      </c>
      <c r="I157" s="29">
        <f>SANTANDER!D160</f>
        <v>0</v>
      </c>
      <c r="J157" s="30">
        <f t="shared" si="14"/>
        <v>0</v>
      </c>
      <c r="K157" s="30">
        <f t="shared" si="15"/>
        <v>0</v>
      </c>
      <c r="L157" s="30">
        <f>SANTANDER!C160</f>
        <v>0</v>
      </c>
      <c r="M157" s="160">
        <f t="shared" si="16"/>
        <v>490994.96</v>
      </c>
      <c r="N157" s="29"/>
      <c r="O157" s="31"/>
    </row>
    <row r="158" spans="1:15" x14ac:dyDescent="0.2">
      <c r="A158" s="25">
        <f>SANTANDER!A161</f>
        <v>0</v>
      </c>
      <c r="B158" s="26"/>
      <c r="C158" s="27">
        <f>SANTANDER!B161</f>
        <v>0</v>
      </c>
      <c r="D158" s="28"/>
      <c r="E158" s="28">
        <f>SANTANDER!L161</f>
        <v>0</v>
      </c>
      <c r="F158" s="28">
        <f>SANTANDER!K160</f>
        <v>0</v>
      </c>
      <c r="G158" s="29">
        <f t="shared" si="12"/>
        <v>0</v>
      </c>
      <c r="H158" s="30">
        <f t="shared" si="13"/>
        <v>0</v>
      </c>
      <c r="I158" s="29">
        <f>SANTANDER!D161</f>
        <v>0</v>
      </c>
      <c r="J158" s="30">
        <f t="shared" si="14"/>
        <v>0</v>
      </c>
      <c r="K158" s="30">
        <f t="shared" si="15"/>
        <v>0</v>
      </c>
      <c r="L158" s="30">
        <f>SANTANDER!C161</f>
        <v>0</v>
      </c>
      <c r="M158" s="160">
        <f t="shared" si="16"/>
        <v>490994.96</v>
      </c>
      <c r="N158" s="29"/>
      <c r="O158" s="31"/>
    </row>
    <row r="159" spans="1:15" x14ac:dyDescent="0.2">
      <c r="A159" s="25">
        <f>SANTANDER!A162</f>
        <v>0</v>
      </c>
      <c r="B159" s="26"/>
      <c r="C159" s="27">
        <f>SANTANDER!B162</f>
        <v>0</v>
      </c>
      <c r="D159" s="28"/>
      <c r="E159" s="28">
        <f>SANTANDER!L162</f>
        <v>0</v>
      </c>
      <c r="F159" s="28">
        <f>SANTANDER!K161</f>
        <v>0</v>
      </c>
      <c r="G159" s="29">
        <f t="shared" si="12"/>
        <v>0</v>
      </c>
      <c r="H159" s="30">
        <f t="shared" si="13"/>
        <v>0</v>
      </c>
      <c r="I159" s="29">
        <f>SANTANDER!D162</f>
        <v>0</v>
      </c>
      <c r="J159" s="30">
        <f t="shared" si="14"/>
        <v>0</v>
      </c>
      <c r="K159" s="30">
        <f t="shared" si="15"/>
        <v>0</v>
      </c>
      <c r="L159" s="30">
        <f>SANTANDER!C162</f>
        <v>0</v>
      </c>
      <c r="M159" s="160">
        <f t="shared" si="16"/>
        <v>490994.96</v>
      </c>
      <c r="N159" s="29"/>
      <c r="O159" s="31"/>
    </row>
    <row r="160" spans="1:15" x14ac:dyDescent="0.2">
      <c r="A160" s="25">
        <f>SANTANDER!A163</f>
        <v>0</v>
      </c>
      <c r="B160" s="26"/>
      <c r="C160" s="27">
        <f>SANTANDER!B163</f>
        <v>0</v>
      </c>
      <c r="D160" s="28"/>
      <c r="E160" s="28">
        <f>SANTANDER!L163</f>
        <v>0</v>
      </c>
      <c r="F160" s="28">
        <f>SANTANDER!K162</f>
        <v>0</v>
      </c>
      <c r="G160" s="29">
        <f t="shared" si="12"/>
        <v>0</v>
      </c>
      <c r="H160" s="30">
        <f t="shared" si="13"/>
        <v>0</v>
      </c>
      <c r="I160" s="29">
        <f>SANTANDER!D163</f>
        <v>0</v>
      </c>
      <c r="J160" s="30">
        <f t="shared" si="14"/>
        <v>0</v>
      </c>
      <c r="K160" s="30">
        <f t="shared" si="15"/>
        <v>0</v>
      </c>
      <c r="L160" s="30">
        <f>SANTANDER!C163</f>
        <v>0</v>
      </c>
      <c r="M160" s="160">
        <f t="shared" si="16"/>
        <v>490994.96</v>
      </c>
      <c r="N160" s="29"/>
      <c r="O160" s="31"/>
    </row>
    <row r="161" spans="1:15" x14ac:dyDescent="0.2">
      <c r="A161" s="25">
        <f>SANTANDER!A164</f>
        <v>0</v>
      </c>
      <c r="B161" s="26"/>
      <c r="C161" s="27">
        <f>SANTANDER!B164</f>
        <v>0</v>
      </c>
      <c r="D161" s="28"/>
      <c r="E161" s="28">
        <f>SANTANDER!L164</f>
        <v>0</v>
      </c>
      <c r="F161" s="28">
        <f>SANTANDER!K163</f>
        <v>0</v>
      </c>
      <c r="G161" s="29">
        <f t="shared" si="12"/>
        <v>0</v>
      </c>
      <c r="H161" s="30">
        <f t="shared" si="13"/>
        <v>0</v>
      </c>
      <c r="I161" s="29">
        <f>SANTANDER!D164</f>
        <v>0</v>
      </c>
      <c r="J161" s="30">
        <f t="shared" si="14"/>
        <v>0</v>
      </c>
      <c r="K161" s="30">
        <f t="shared" si="15"/>
        <v>0</v>
      </c>
      <c r="L161" s="30">
        <f>SANTANDER!C164</f>
        <v>0</v>
      </c>
      <c r="M161" s="160">
        <f t="shared" si="16"/>
        <v>490994.96</v>
      </c>
      <c r="N161" s="29"/>
      <c r="O161" s="31"/>
    </row>
    <row r="162" spans="1:15" x14ac:dyDescent="0.2">
      <c r="A162" s="25">
        <f>SANTANDER!A165</f>
        <v>0</v>
      </c>
      <c r="B162" s="26"/>
      <c r="C162" s="27">
        <f>SANTANDER!B165</f>
        <v>0</v>
      </c>
      <c r="D162" s="28"/>
      <c r="E162" s="28">
        <f>SANTANDER!L165</f>
        <v>0</v>
      </c>
      <c r="F162" s="28">
        <f>SANTANDER!K164</f>
        <v>0</v>
      </c>
      <c r="G162" s="29">
        <f t="shared" si="12"/>
        <v>0</v>
      </c>
      <c r="H162" s="30">
        <f t="shared" si="13"/>
        <v>0</v>
      </c>
      <c r="I162" s="29">
        <f>SANTANDER!D165</f>
        <v>0</v>
      </c>
      <c r="J162" s="30">
        <f t="shared" si="14"/>
        <v>0</v>
      </c>
      <c r="K162" s="30">
        <f t="shared" si="15"/>
        <v>0</v>
      </c>
      <c r="L162" s="30">
        <f>SANTANDER!C165</f>
        <v>0</v>
      </c>
      <c r="M162" s="160">
        <f t="shared" si="16"/>
        <v>490994.96</v>
      </c>
      <c r="N162" s="29"/>
      <c r="O162" s="31"/>
    </row>
    <row r="163" spans="1:15" x14ac:dyDescent="0.2">
      <c r="A163" s="25">
        <f>SANTANDER!A166</f>
        <v>0</v>
      </c>
      <c r="B163" s="26"/>
      <c r="C163" s="27">
        <f>SANTANDER!B166</f>
        <v>0</v>
      </c>
      <c r="D163" s="28"/>
      <c r="E163" s="28">
        <f>SANTANDER!L166</f>
        <v>0</v>
      </c>
      <c r="F163" s="28">
        <f>SANTANDER!K165</f>
        <v>0</v>
      </c>
      <c r="G163" s="29">
        <f>I163/1.16</f>
        <v>0</v>
      </c>
      <c r="H163" s="30">
        <f>G163*0.16</f>
        <v>0</v>
      </c>
      <c r="I163" s="29">
        <f>SANTANDER!D166</f>
        <v>0</v>
      </c>
      <c r="J163" s="30">
        <f>L163/1.16</f>
        <v>0</v>
      </c>
      <c r="K163" s="30">
        <f>J163*0.16</f>
        <v>0</v>
      </c>
      <c r="L163" s="30">
        <f>SANTANDER!C166</f>
        <v>0</v>
      </c>
      <c r="M163" s="160">
        <f t="shared" si="16"/>
        <v>490994.96</v>
      </c>
      <c r="N163" s="29"/>
      <c r="O163" s="31"/>
    </row>
    <row r="164" spans="1:15" x14ac:dyDescent="0.2">
      <c r="A164" s="25">
        <f>SANTANDER!A167</f>
        <v>0</v>
      </c>
      <c r="B164" s="26"/>
      <c r="C164" s="27">
        <f>SANTANDER!B167</f>
        <v>0</v>
      </c>
      <c r="D164" s="28"/>
      <c r="E164" s="28">
        <f>SANTANDER!L167</f>
        <v>0</v>
      </c>
      <c r="F164" s="28">
        <f>SANTANDER!K166</f>
        <v>0</v>
      </c>
      <c r="G164" s="29">
        <f>I164/1.16</f>
        <v>0</v>
      </c>
      <c r="H164" s="30">
        <f>G164*0.16</f>
        <v>0</v>
      </c>
      <c r="I164" s="29">
        <f>SANTANDER!D167</f>
        <v>0</v>
      </c>
      <c r="J164" s="30">
        <f>L164/1.16</f>
        <v>0</v>
      </c>
      <c r="K164" s="30">
        <f>J164*0.16</f>
        <v>0</v>
      </c>
      <c r="L164" s="30">
        <f>SANTANDER!C167</f>
        <v>0</v>
      </c>
      <c r="M164" s="160">
        <f t="shared" si="16"/>
        <v>490994.96</v>
      </c>
      <c r="N164" s="29"/>
      <c r="O164" s="31"/>
    </row>
    <row r="165" spans="1:15" x14ac:dyDescent="0.2">
      <c r="A165" s="25">
        <f>SANTANDER!A168</f>
        <v>0</v>
      </c>
      <c r="B165" s="26"/>
      <c r="C165" s="27">
        <f>SANTANDER!B168</f>
        <v>0</v>
      </c>
      <c r="D165" s="28"/>
      <c r="E165" s="28">
        <f>SANTANDER!L168</f>
        <v>0</v>
      </c>
      <c r="F165" s="28">
        <f>SANTANDER!K167</f>
        <v>0</v>
      </c>
      <c r="G165" s="29">
        <f>I165/1.16</f>
        <v>0</v>
      </c>
      <c r="H165" s="30">
        <f>G165*0.16</f>
        <v>0</v>
      </c>
      <c r="I165" s="29">
        <f>SANTANDER!D168</f>
        <v>0</v>
      </c>
      <c r="J165" s="30">
        <f>L165/1.16</f>
        <v>0</v>
      </c>
      <c r="K165" s="30">
        <f>J165*0.16</f>
        <v>0</v>
      </c>
      <c r="L165" s="30">
        <f>SANTANDER!C168</f>
        <v>0</v>
      </c>
      <c r="M165" s="160">
        <f t="shared" si="16"/>
        <v>490994.96</v>
      </c>
      <c r="N165" s="29"/>
      <c r="O165" s="31"/>
    </row>
    <row r="166" spans="1:15" x14ac:dyDescent="0.2">
      <c r="A166" s="25">
        <f>SANTANDER!A169</f>
        <v>0</v>
      </c>
      <c r="B166" s="26"/>
      <c r="C166" s="27">
        <f>SANTANDER!B169</f>
        <v>0</v>
      </c>
      <c r="D166" s="28"/>
      <c r="E166" s="28">
        <f>SANTANDER!L169</f>
        <v>0</v>
      </c>
      <c r="F166" s="28">
        <f>SANTANDER!K168</f>
        <v>0</v>
      </c>
      <c r="G166" s="29">
        <f>I166/1.16</f>
        <v>0</v>
      </c>
      <c r="H166" s="30">
        <f>G166*0.16</f>
        <v>0</v>
      </c>
      <c r="I166" s="29">
        <f>SANTANDER!D169</f>
        <v>0</v>
      </c>
      <c r="J166" s="30">
        <f>L166/1.16</f>
        <v>0</v>
      </c>
      <c r="K166" s="30">
        <f>J166*0.16</f>
        <v>0</v>
      </c>
      <c r="L166" s="30">
        <f>SANTANDER!C169</f>
        <v>0</v>
      </c>
      <c r="M166" s="160">
        <f t="shared" si="16"/>
        <v>490994.96</v>
      </c>
      <c r="N166" s="29"/>
      <c r="O166" s="31"/>
    </row>
    <row r="167" spans="1:15" x14ac:dyDescent="0.2">
      <c r="A167" s="25">
        <f>SANTANDER!A170</f>
        <v>0</v>
      </c>
      <c r="B167" s="26"/>
      <c r="C167" s="27">
        <f>SANTANDER!B170</f>
        <v>0</v>
      </c>
      <c r="D167" s="28"/>
      <c r="E167" s="28">
        <f>SANTANDER!L170</f>
        <v>0</v>
      </c>
      <c r="F167" s="28">
        <f>SANTANDER!K169</f>
        <v>0</v>
      </c>
      <c r="G167" s="29">
        <f t="shared" ref="G167:G195" si="17">I167/1.16</f>
        <v>0</v>
      </c>
      <c r="H167" s="30">
        <f t="shared" ref="H167:H195" si="18">G167*0.16</f>
        <v>0</v>
      </c>
      <c r="I167" s="29">
        <f>SANTANDER!D170</f>
        <v>0</v>
      </c>
      <c r="J167" s="30">
        <f t="shared" ref="J167:J198" si="19">L167/1.16</f>
        <v>0</v>
      </c>
      <c r="K167" s="30">
        <f t="shared" ref="K167:K198" si="20">J167*0.16</f>
        <v>0</v>
      </c>
      <c r="L167" s="30">
        <f>SANTANDER!C170</f>
        <v>0</v>
      </c>
      <c r="M167" s="160">
        <f t="shared" si="16"/>
        <v>490994.96</v>
      </c>
      <c r="N167" s="29"/>
      <c r="O167" s="31"/>
    </row>
    <row r="168" spans="1:15" x14ac:dyDescent="0.2">
      <c r="A168" s="25">
        <f>SANTANDER!A171</f>
        <v>0</v>
      </c>
      <c r="B168" s="26"/>
      <c r="C168" s="27">
        <f>SANTANDER!B171</f>
        <v>0</v>
      </c>
      <c r="D168" s="28"/>
      <c r="E168" s="28">
        <f>SANTANDER!L171</f>
        <v>0</v>
      </c>
      <c r="F168" s="28">
        <f>SANTANDER!K170</f>
        <v>0</v>
      </c>
      <c r="G168" s="29">
        <f t="shared" si="17"/>
        <v>0</v>
      </c>
      <c r="H168" s="30">
        <f t="shared" si="18"/>
        <v>0</v>
      </c>
      <c r="I168" s="29">
        <f>SANTANDER!D171</f>
        <v>0</v>
      </c>
      <c r="J168" s="30">
        <f t="shared" si="19"/>
        <v>0</v>
      </c>
      <c r="K168" s="30">
        <f t="shared" si="20"/>
        <v>0</v>
      </c>
      <c r="L168" s="30">
        <f>SANTANDER!C171</f>
        <v>0</v>
      </c>
      <c r="M168" s="160">
        <f t="shared" si="16"/>
        <v>490994.96</v>
      </c>
      <c r="N168" s="29"/>
      <c r="O168" s="31"/>
    </row>
    <row r="169" spans="1:15" x14ac:dyDescent="0.2">
      <c r="A169" s="25">
        <f>SANTANDER!A172</f>
        <v>0</v>
      </c>
      <c r="B169" s="26"/>
      <c r="C169" s="27">
        <f>SANTANDER!B172</f>
        <v>0</v>
      </c>
      <c r="D169" s="28"/>
      <c r="E169" s="28">
        <f>SANTANDER!L172</f>
        <v>0</v>
      </c>
      <c r="F169" s="28">
        <f>SANTANDER!K171</f>
        <v>0</v>
      </c>
      <c r="G169" s="29">
        <f t="shared" si="17"/>
        <v>0</v>
      </c>
      <c r="H169" s="30">
        <f t="shared" si="18"/>
        <v>0</v>
      </c>
      <c r="I169" s="29">
        <f>SANTANDER!D172</f>
        <v>0</v>
      </c>
      <c r="J169" s="30">
        <f t="shared" si="19"/>
        <v>0</v>
      </c>
      <c r="K169" s="30">
        <f t="shared" si="20"/>
        <v>0</v>
      </c>
      <c r="L169" s="30">
        <f>SANTANDER!C172</f>
        <v>0</v>
      </c>
      <c r="M169" s="160">
        <f t="shared" si="16"/>
        <v>490994.96</v>
      </c>
      <c r="N169" s="29"/>
      <c r="O169" s="31"/>
    </row>
    <row r="170" spans="1:15" x14ac:dyDescent="0.2">
      <c r="A170" s="25">
        <f>SANTANDER!A173</f>
        <v>0</v>
      </c>
      <c r="B170" s="26"/>
      <c r="C170" s="27">
        <f>SANTANDER!B173</f>
        <v>0</v>
      </c>
      <c r="D170" s="28"/>
      <c r="E170" s="28">
        <f>SANTANDER!L173</f>
        <v>0</v>
      </c>
      <c r="F170" s="28">
        <f>SANTANDER!K172</f>
        <v>0</v>
      </c>
      <c r="G170" s="29">
        <f t="shared" si="17"/>
        <v>0</v>
      </c>
      <c r="H170" s="30">
        <f t="shared" si="18"/>
        <v>0</v>
      </c>
      <c r="I170" s="29">
        <f>SANTANDER!D173</f>
        <v>0</v>
      </c>
      <c r="J170" s="30">
        <f t="shared" si="19"/>
        <v>0</v>
      </c>
      <c r="K170" s="30">
        <f t="shared" si="20"/>
        <v>0</v>
      </c>
      <c r="L170" s="30">
        <f>SANTANDER!C173</f>
        <v>0</v>
      </c>
      <c r="M170" s="160">
        <f t="shared" si="16"/>
        <v>490994.96</v>
      </c>
      <c r="N170" s="29"/>
      <c r="O170" s="31"/>
    </row>
    <row r="171" spans="1:15" x14ac:dyDescent="0.2">
      <c r="A171" s="25">
        <f>SANTANDER!A174</f>
        <v>0</v>
      </c>
      <c r="B171" s="26"/>
      <c r="C171" s="27">
        <f>SANTANDER!B174</f>
        <v>0</v>
      </c>
      <c r="D171" s="28"/>
      <c r="E171" s="28">
        <f>SANTANDER!L174</f>
        <v>0</v>
      </c>
      <c r="F171" s="28">
        <f>SANTANDER!K173</f>
        <v>0</v>
      </c>
      <c r="G171" s="29">
        <f t="shared" si="17"/>
        <v>0</v>
      </c>
      <c r="H171" s="30">
        <f t="shared" si="18"/>
        <v>0</v>
      </c>
      <c r="I171" s="29">
        <f>SANTANDER!D174</f>
        <v>0</v>
      </c>
      <c r="J171" s="30">
        <f t="shared" si="19"/>
        <v>0</v>
      </c>
      <c r="K171" s="30">
        <f t="shared" si="20"/>
        <v>0</v>
      </c>
      <c r="L171" s="30">
        <f>SANTANDER!C174</f>
        <v>0</v>
      </c>
      <c r="M171" s="160">
        <f t="shared" si="16"/>
        <v>490994.96</v>
      </c>
      <c r="N171" s="29"/>
      <c r="O171" s="31"/>
    </row>
    <row r="172" spans="1:15" x14ac:dyDescent="0.2">
      <c r="A172" s="25">
        <f>SANTANDER!A175</f>
        <v>0</v>
      </c>
      <c r="B172" s="26"/>
      <c r="C172" s="27">
        <f>SANTANDER!B175</f>
        <v>0</v>
      </c>
      <c r="D172" s="28"/>
      <c r="E172" s="28">
        <f>SANTANDER!L175</f>
        <v>0</v>
      </c>
      <c r="F172" s="28">
        <f>SANTANDER!K174</f>
        <v>0</v>
      </c>
      <c r="G172" s="29">
        <f t="shared" si="17"/>
        <v>0</v>
      </c>
      <c r="H172" s="30">
        <f t="shared" si="18"/>
        <v>0</v>
      </c>
      <c r="I172" s="29">
        <f>SANTANDER!D175</f>
        <v>0</v>
      </c>
      <c r="J172" s="30">
        <f t="shared" si="19"/>
        <v>0</v>
      </c>
      <c r="K172" s="30">
        <f t="shared" si="20"/>
        <v>0</v>
      </c>
      <c r="L172" s="30">
        <f>SANTANDER!C175</f>
        <v>0</v>
      </c>
      <c r="M172" s="160">
        <f t="shared" si="16"/>
        <v>490994.96</v>
      </c>
      <c r="N172" s="29"/>
      <c r="O172" s="31"/>
    </row>
    <row r="173" spans="1:15" x14ac:dyDescent="0.2">
      <c r="A173" s="25">
        <f>SANTANDER!A176</f>
        <v>0</v>
      </c>
      <c r="B173" s="26"/>
      <c r="C173" s="27">
        <f>SANTANDER!B176</f>
        <v>0</v>
      </c>
      <c r="D173" s="28"/>
      <c r="E173" s="28">
        <f>SANTANDER!L176</f>
        <v>0</v>
      </c>
      <c r="F173" s="28">
        <f>SANTANDER!K175</f>
        <v>0</v>
      </c>
      <c r="G173" s="29">
        <f t="shared" si="17"/>
        <v>0</v>
      </c>
      <c r="H173" s="30">
        <f t="shared" si="18"/>
        <v>0</v>
      </c>
      <c r="I173" s="29">
        <f>SANTANDER!D176</f>
        <v>0</v>
      </c>
      <c r="J173" s="30">
        <f t="shared" si="19"/>
        <v>0</v>
      </c>
      <c r="K173" s="30">
        <f t="shared" si="20"/>
        <v>0</v>
      </c>
      <c r="L173" s="30">
        <f>SANTANDER!C176</f>
        <v>0</v>
      </c>
      <c r="M173" s="160">
        <f t="shared" si="16"/>
        <v>490994.96</v>
      </c>
      <c r="N173" s="29"/>
      <c r="O173" s="31"/>
    </row>
    <row r="174" spans="1:15" x14ac:dyDescent="0.2">
      <c r="A174" s="25">
        <f>SANTANDER!A177</f>
        <v>0</v>
      </c>
      <c r="B174" s="26"/>
      <c r="C174" s="27">
        <f>SANTANDER!B177</f>
        <v>0</v>
      </c>
      <c r="D174" s="28"/>
      <c r="E174" s="28">
        <f>SANTANDER!L177</f>
        <v>0</v>
      </c>
      <c r="F174" s="28">
        <f>SANTANDER!K176</f>
        <v>0</v>
      </c>
      <c r="G174" s="29">
        <f t="shared" si="17"/>
        <v>0</v>
      </c>
      <c r="H174" s="30">
        <f t="shared" si="18"/>
        <v>0</v>
      </c>
      <c r="I174" s="29">
        <f>SANTANDER!D177</f>
        <v>0</v>
      </c>
      <c r="J174" s="30">
        <f t="shared" si="19"/>
        <v>0</v>
      </c>
      <c r="K174" s="30">
        <f t="shared" si="20"/>
        <v>0</v>
      </c>
      <c r="L174" s="30">
        <f>SANTANDER!C177</f>
        <v>0</v>
      </c>
      <c r="M174" s="160">
        <f t="shared" si="16"/>
        <v>490994.96</v>
      </c>
      <c r="N174" s="29"/>
      <c r="O174" s="31"/>
    </row>
    <row r="175" spans="1:15" x14ac:dyDescent="0.2">
      <c r="A175" s="25">
        <f>SANTANDER!A178</f>
        <v>0</v>
      </c>
      <c r="B175" s="26"/>
      <c r="C175" s="27">
        <f>SANTANDER!B178</f>
        <v>0</v>
      </c>
      <c r="D175" s="28"/>
      <c r="E175" s="28">
        <f>SANTANDER!L178</f>
        <v>0</v>
      </c>
      <c r="F175" s="28">
        <f>SANTANDER!K177</f>
        <v>0</v>
      </c>
      <c r="G175" s="29">
        <f t="shared" si="17"/>
        <v>0</v>
      </c>
      <c r="H175" s="30">
        <f t="shared" si="18"/>
        <v>0</v>
      </c>
      <c r="I175" s="29">
        <f>SANTANDER!D178</f>
        <v>0</v>
      </c>
      <c r="J175" s="30">
        <f t="shared" si="19"/>
        <v>0</v>
      </c>
      <c r="K175" s="30">
        <f t="shared" si="20"/>
        <v>0</v>
      </c>
      <c r="L175" s="30">
        <f>SANTANDER!C178</f>
        <v>0</v>
      </c>
      <c r="M175" s="160">
        <f t="shared" si="16"/>
        <v>490994.96</v>
      </c>
      <c r="N175" s="29"/>
      <c r="O175" s="31"/>
    </row>
    <row r="176" spans="1:15" x14ac:dyDescent="0.2">
      <c r="A176" s="25">
        <f>SANTANDER!A179</f>
        <v>0</v>
      </c>
      <c r="B176" s="26"/>
      <c r="C176" s="27">
        <f>SANTANDER!B179</f>
        <v>0</v>
      </c>
      <c r="D176" s="28"/>
      <c r="E176" s="28">
        <f>SANTANDER!L179</f>
        <v>0</v>
      </c>
      <c r="F176" s="28">
        <f>SANTANDER!K178</f>
        <v>0</v>
      </c>
      <c r="G176" s="29">
        <f t="shared" si="17"/>
        <v>0</v>
      </c>
      <c r="H176" s="30">
        <f t="shared" si="18"/>
        <v>0</v>
      </c>
      <c r="I176" s="29">
        <f>SANTANDER!D179</f>
        <v>0</v>
      </c>
      <c r="J176" s="30">
        <f t="shared" si="19"/>
        <v>0</v>
      </c>
      <c r="K176" s="30">
        <f t="shared" si="20"/>
        <v>0</v>
      </c>
      <c r="L176" s="30">
        <f>SANTANDER!C179</f>
        <v>0</v>
      </c>
      <c r="M176" s="160">
        <f t="shared" si="16"/>
        <v>490994.96</v>
      </c>
      <c r="N176" s="29"/>
      <c r="O176" s="31"/>
    </row>
    <row r="177" spans="1:15" x14ac:dyDescent="0.2">
      <c r="A177" s="25">
        <f>SANTANDER!A180</f>
        <v>0</v>
      </c>
      <c r="B177" s="26"/>
      <c r="C177" s="27">
        <f>SANTANDER!B180</f>
        <v>0</v>
      </c>
      <c r="D177" s="28"/>
      <c r="E177" s="28">
        <f>SANTANDER!L180</f>
        <v>0</v>
      </c>
      <c r="F177" s="28">
        <f>SANTANDER!K179</f>
        <v>0</v>
      </c>
      <c r="G177" s="29">
        <f t="shared" si="17"/>
        <v>0</v>
      </c>
      <c r="H177" s="30">
        <f t="shared" si="18"/>
        <v>0</v>
      </c>
      <c r="I177" s="29">
        <f>SANTANDER!D180</f>
        <v>0</v>
      </c>
      <c r="J177" s="30">
        <f t="shared" si="19"/>
        <v>0</v>
      </c>
      <c r="K177" s="30">
        <f t="shared" si="20"/>
        <v>0</v>
      </c>
      <c r="L177" s="30">
        <f>SANTANDER!C180</f>
        <v>0</v>
      </c>
      <c r="M177" s="160">
        <f t="shared" si="16"/>
        <v>490994.96</v>
      </c>
      <c r="N177" s="29"/>
      <c r="O177" s="31"/>
    </row>
    <row r="178" spans="1:15" x14ac:dyDescent="0.2">
      <c r="A178" s="25">
        <f>SANTANDER!A181</f>
        <v>0</v>
      </c>
      <c r="B178" s="26"/>
      <c r="C178" s="27">
        <f>SANTANDER!B181</f>
        <v>0</v>
      </c>
      <c r="D178" s="28"/>
      <c r="E178" s="28">
        <f>SANTANDER!L181</f>
        <v>0</v>
      </c>
      <c r="F178" s="28">
        <f>SANTANDER!K180</f>
        <v>0</v>
      </c>
      <c r="G178" s="29">
        <f t="shared" si="17"/>
        <v>0</v>
      </c>
      <c r="H178" s="30">
        <f t="shared" si="18"/>
        <v>0</v>
      </c>
      <c r="I178" s="29">
        <f>SANTANDER!D181</f>
        <v>0</v>
      </c>
      <c r="J178" s="30">
        <f t="shared" si="19"/>
        <v>0</v>
      </c>
      <c r="K178" s="30">
        <f t="shared" si="20"/>
        <v>0</v>
      </c>
      <c r="L178" s="30">
        <f>SANTANDER!C181</f>
        <v>0</v>
      </c>
      <c r="M178" s="160">
        <f t="shared" si="16"/>
        <v>490994.96</v>
      </c>
      <c r="N178" s="29"/>
      <c r="O178" s="31"/>
    </row>
    <row r="179" spans="1:15" x14ac:dyDescent="0.2">
      <c r="A179" s="25">
        <f>SANTANDER!A182</f>
        <v>0</v>
      </c>
      <c r="B179" s="26"/>
      <c r="C179" s="27">
        <f>SANTANDER!B182</f>
        <v>0</v>
      </c>
      <c r="D179" s="28"/>
      <c r="E179" s="28">
        <f>SANTANDER!L182</f>
        <v>0</v>
      </c>
      <c r="F179" s="28">
        <f>SANTANDER!K181</f>
        <v>0</v>
      </c>
      <c r="G179" s="29">
        <f t="shared" si="17"/>
        <v>0</v>
      </c>
      <c r="H179" s="30">
        <f t="shared" si="18"/>
        <v>0</v>
      </c>
      <c r="I179" s="29">
        <f>SANTANDER!D182</f>
        <v>0</v>
      </c>
      <c r="J179" s="30">
        <f t="shared" si="19"/>
        <v>0</v>
      </c>
      <c r="K179" s="30">
        <f t="shared" si="20"/>
        <v>0</v>
      </c>
      <c r="L179" s="30">
        <f>SANTANDER!C182</f>
        <v>0</v>
      </c>
      <c r="M179" s="160">
        <f t="shared" si="16"/>
        <v>490994.96</v>
      </c>
      <c r="N179" s="29"/>
      <c r="O179" s="31"/>
    </row>
    <row r="180" spans="1:15" x14ac:dyDescent="0.2">
      <c r="A180" s="25">
        <f>SANTANDER!A183</f>
        <v>0</v>
      </c>
      <c r="B180" s="26"/>
      <c r="C180" s="27">
        <f>SANTANDER!B183</f>
        <v>0</v>
      </c>
      <c r="D180" s="28"/>
      <c r="E180" s="28">
        <f>SANTANDER!L183</f>
        <v>0</v>
      </c>
      <c r="F180" s="28">
        <f>SANTANDER!K182</f>
        <v>0</v>
      </c>
      <c r="G180" s="29">
        <f t="shared" si="17"/>
        <v>0</v>
      </c>
      <c r="H180" s="30">
        <f t="shared" si="18"/>
        <v>0</v>
      </c>
      <c r="I180" s="29">
        <f>SANTANDER!D183</f>
        <v>0</v>
      </c>
      <c r="J180" s="30">
        <f t="shared" si="19"/>
        <v>0</v>
      </c>
      <c r="K180" s="30">
        <f t="shared" si="20"/>
        <v>0</v>
      </c>
      <c r="L180" s="30">
        <f>SANTANDER!C183</f>
        <v>0</v>
      </c>
      <c r="M180" s="160">
        <f t="shared" si="16"/>
        <v>490994.96</v>
      </c>
      <c r="N180" s="29"/>
      <c r="O180" s="31"/>
    </row>
    <row r="181" spans="1:15" x14ac:dyDescent="0.2">
      <c r="A181" s="25">
        <f>SANTANDER!A184</f>
        <v>0</v>
      </c>
      <c r="B181" s="26"/>
      <c r="C181" s="27">
        <f>SANTANDER!B184</f>
        <v>0</v>
      </c>
      <c r="D181" s="28"/>
      <c r="E181" s="28">
        <f>SANTANDER!L184</f>
        <v>0</v>
      </c>
      <c r="F181" s="28">
        <f>SANTANDER!K183</f>
        <v>0</v>
      </c>
      <c r="G181" s="29">
        <f t="shared" si="17"/>
        <v>0</v>
      </c>
      <c r="H181" s="30">
        <f t="shared" si="18"/>
        <v>0</v>
      </c>
      <c r="I181" s="29">
        <f>SANTANDER!D184</f>
        <v>0</v>
      </c>
      <c r="J181" s="30">
        <f t="shared" si="19"/>
        <v>0</v>
      </c>
      <c r="K181" s="30">
        <f t="shared" si="20"/>
        <v>0</v>
      </c>
      <c r="L181" s="30">
        <f>SANTANDER!C184</f>
        <v>0</v>
      </c>
      <c r="M181" s="160">
        <f t="shared" si="16"/>
        <v>490994.96</v>
      </c>
      <c r="N181" s="29"/>
      <c r="O181" s="31"/>
    </row>
    <row r="182" spans="1:15" x14ac:dyDescent="0.2">
      <c r="A182" s="25">
        <f>SANTANDER!A185</f>
        <v>0</v>
      </c>
      <c r="B182" s="26"/>
      <c r="C182" s="27">
        <f>SANTANDER!B185</f>
        <v>0</v>
      </c>
      <c r="D182" s="28"/>
      <c r="E182" s="28">
        <f>SANTANDER!L185</f>
        <v>0</v>
      </c>
      <c r="F182" s="28">
        <f>SANTANDER!K184</f>
        <v>0</v>
      </c>
      <c r="G182" s="29">
        <f t="shared" si="17"/>
        <v>0</v>
      </c>
      <c r="H182" s="30">
        <f t="shared" si="18"/>
        <v>0</v>
      </c>
      <c r="I182" s="29">
        <f>SANTANDER!D185</f>
        <v>0</v>
      </c>
      <c r="J182" s="30">
        <f t="shared" si="19"/>
        <v>0</v>
      </c>
      <c r="K182" s="30">
        <f t="shared" si="20"/>
        <v>0</v>
      </c>
      <c r="L182" s="30">
        <f>SANTANDER!C185</f>
        <v>0</v>
      </c>
      <c r="M182" s="160">
        <f t="shared" si="16"/>
        <v>490994.96</v>
      </c>
      <c r="N182" s="29"/>
      <c r="O182" s="31"/>
    </row>
    <row r="183" spans="1:15" x14ac:dyDescent="0.2">
      <c r="A183" s="25">
        <f>SANTANDER!A186</f>
        <v>0</v>
      </c>
      <c r="B183" s="26"/>
      <c r="C183" s="27">
        <f>SANTANDER!B186</f>
        <v>0</v>
      </c>
      <c r="D183" s="28"/>
      <c r="E183" s="28">
        <f>SANTANDER!L186</f>
        <v>0</v>
      </c>
      <c r="F183" s="28">
        <f>SANTANDER!K185</f>
        <v>0</v>
      </c>
      <c r="G183" s="29">
        <f t="shared" si="17"/>
        <v>0</v>
      </c>
      <c r="H183" s="30">
        <f t="shared" si="18"/>
        <v>0</v>
      </c>
      <c r="I183" s="29">
        <f>SANTANDER!D186</f>
        <v>0</v>
      </c>
      <c r="J183" s="30">
        <f t="shared" si="19"/>
        <v>0</v>
      </c>
      <c r="K183" s="30">
        <f t="shared" si="20"/>
        <v>0</v>
      </c>
      <c r="L183" s="30">
        <f>SANTANDER!C186</f>
        <v>0</v>
      </c>
      <c r="M183" s="160">
        <f t="shared" si="16"/>
        <v>490994.96</v>
      </c>
      <c r="N183" s="29"/>
      <c r="O183" s="31"/>
    </row>
    <row r="184" spans="1:15" x14ac:dyDescent="0.2">
      <c r="A184" s="25">
        <f>SANTANDER!A187</f>
        <v>0</v>
      </c>
      <c r="B184" s="26"/>
      <c r="C184" s="27">
        <f>SANTANDER!B187</f>
        <v>0</v>
      </c>
      <c r="D184" s="28"/>
      <c r="E184" s="28">
        <f>SANTANDER!L187</f>
        <v>0</v>
      </c>
      <c r="F184" s="28">
        <f>SANTANDER!K186</f>
        <v>0</v>
      </c>
      <c r="G184" s="29">
        <f t="shared" si="17"/>
        <v>0</v>
      </c>
      <c r="H184" s="30">
        <f t="shared" si="18"/>
        <v>0</v>
      </c>
      <c r="I184" s="29">
        <f>SANTANDER!D187</f>
        <v>0</v>
      </c>
      <c r="J184" s="30">
        <f t="shared" si="19"/>
        <v>0</v>
      </c>
      <c r="K184" s="30">
        <f t="shared" si="20"/>
        <v>0</v>
      </c>
      <c r="L184" s="30">
        <f>SANTANDER!C187</f>
        <v>0</v>
      </c>
      <c r="M184" s="160">
        <f t="shared" si="16"/>
        <v>490994.96</v>
      </c>
      <c r="N184" s="29"/>
      <c r="O184" s="31"/>
    </row>
    <row r="185" spans="1:15" x14ac:dyDescent="0.2">
      <c r="A185" s="25">
        <f>SANTANDER!A188</f>
        <v>0</v>
      </c>
      <c r="B185" s="26"/>
      <c r="C185" s="27">
        <f>SANTANDER!B188</f>
        <v>0</v>
      </c>
      <c r="D185" s="28"/>
      <c r="E185" s="28">
        <f>SANTANDER!L188</f>
        <v>0</v>
      </c>
      <c r="F185" s="28">
        <f>SANTANDER!K187</f>
        <v>0</v>
      </c>
      <c r="G185" s="29">
        <f t="shared" si="17"/>
        <v>0</v>
      </c>
      <c r="H185" s="30">
        <f t="shared" si="18"/>
        <v>0</v>
      </c>
      <c r="I185" s="29">
        <f>SANTANDER!D188</f>
        <v>0</v>
      </c>
      <c r="J185" s="30">
        <f t="shared" si="19"/>
        <v>0</v>
      </c>
      <c r="K185" s="30">
        <f t="shared" si="20"/>
        <v>0</v>
      </c>
      <c r="L185" s="30">
        <f>SANTANDER!C188</f>
        <v>0</v>
      </c>
      <c r="M185" s="160">
        <f t="shared" si="16"/>
        <v>490994.96</v>
      </c>
      <c r="N185" s="29"/>
      <c r="O185" s="31"/>
    </row>
    <row r="186" spans="1:15" x14ac:dyDescent="0.2">
      <c r="A186" s="25">
        <f>SANTANDER!A189</f>
        <v>0</v>
      </c>
      <c r="B186" s="26"/>
      <c r="C186" s="27">
        <f>SANTANDER!B189</f>
        <v>0</v>
      </c>
      <c r="D186" s="28"/>
      <c r="E186" s="28">
        <f>SANTANDER!L189</f>
        <v>0</v>
      </c>
      <c r="F186" s="28">
        <f>SANTANDER!K188</f>
        <v>0</v>
      </c>
      <c r="G186" s="29">
        <f t="shared" si="17"/>
        <v>0</v>
      </c>
      <c r="H186" s="30">
        <f t="shared" si="18"/>
        <v>0</v>
      </c>
      <c r="I186" s="29">
        <f>SANTANDER!D189</f>
        <v>0</v>
      </c>
      <c r="J186" s="30">
        <f t="shared" si="19"/>
        <v>0</v>
      </c>
      <c r="K186" s="30">
        <f t="shared" si="20"/>
        <v>0</v>
      </c>
      <c r="L186" s="30">
        <f>SANTANDER!C189</f>
        <v>0</v>
      </c>
      <c r="M186" s="160">
        <f t="shared" si="16"/>
        <v>490994.96</v>
      </c>
      <c r="N186" s="29"/>
      <c r="O186" s="31"/>
    </row>
    <row r="187" spans="1:15" x14ac:dyDescent="0.2">
      <c r="A187" s="25">
        <f>SANTANDER!A190</f>
        <v>0</v>
      </c>
      <c r="B187" s="26"/>
      <c r="C187" s="27">
        <f>SANTANDER!B190</f>
        <v>0</v>
      </c>
      <c r="D187" s="28"/>
      <c r="E187" s="28">
        <f>SANTANDER!L190</f>
        <v>0</v>
      </c>
      <c r="F187" s="28">
        <f>SANTANDER!K189</f>
        <v>0</v>
      </c>
      <c r="G187" s="29">
        <f t="shared" si="17"/>
        <v>0</v>
      </c>
      <c r="H187" s="30">
        <f t="shared" si="18"/>
        <v>0</v>
      </c>
      <c r="I187" s="29">
        <f>SANTANDER!D190</f>
        <v>0</v>
      </c>
      <c r="J187" s="30">
        <f t="shared" si="19"/>
        <v>0</v>
      </c>
      <c r="K187" s="30">
        <f t="shared" si="20"/>
        <v>0</v>
      </c>
      <c r="L187" s="30">
        <f>SANTANDER!C190</f>
        <v>0</v>
      </c>
      <c r="M187" s="160">
        <f t="shared" si="16"/>
        <v>490994.96</v>
      </c>
      <c r="N187" s="29"/>
      <c r="O187" s="31"/>
    </row>
    <row r="188" spans="1:15" x14ac:dyDescent="0.2">
      <c r="A188" s="25">
        <f>SANTANDER!A191</f>
        <v>0</v>
      </c>
      <c r="B188" s="26"/>
      <c r="C188" s="27">
        <f>SANTANDER!B191</f>
        <v>0</v>
      </c>
      <c r="D188" s="28"/>
      <c r="E188" s="28">
        <f>SANTANDER!L191</f>
        <v>0</v>
      </c>
      <c r="F188" s="28">
        <f>SANTANDER!K190</f>
        <v>0</v>
      </c>
      <c r="G188" s="29">
        <f t="shared" si="17"/>
        <v>0</v>
      </c>
      <c r="H188" s="30">
        <f t="shared" si="18"/>
        <v>0</v>
      </c>
      <c r="I188" s="29">
        <f>SANTANDER!D191</f>
        <v>0</v>
      </c>
      <c r="J188" s="30">
        <f t="shared" si="19"/>
        <v>0</v>
      </c>
      <c r="K188" s="30">
        <f t="shared" si="20"/>
        <v>0</v>
      </c>
      <c r="L188" s="30">
        <f>SANTANDER!C191</f>
        <v>0</v>
      </c>
      <c r="M188" s="160">
        <f t="shared" si="16"/>
        <v>490994.96</v>
      </c>
      <c r="N188" s="29"/>
      <c r="O188" s="31"/>
    </row>
    <row r="189" spans="1:15" x14ac:dyDescent="0.2">
      <c r="A189" s="25">
        <f>SANTANDER!A192</f>
        <v>0</v>
      </c>
      <c r="B189" s="26"/>
      <c r="C189" s="27">
        <f>SANTANDER!B192</f>
        <v>0</v>
      </c>
      <c r="D189" s="28"/>
      <c r="E189" s="28">
        <f>SANTANDER!L192</f>
        <v>0</v>
      </c>
      <c r="F189" s="28">
        <f>SANTANDER!K191</f>
        <v>0</v>
      </c>
      <c r="G189" s="29">
        <f t="shared" si="17"/>
        <v>0</v>
      </c>
      <c r="H189" s="30">
        <f t="shared" si="18"/>
        <v>0</v>
      </c>
      <c r="I189" s="29">
        <f>SANTANDER!D192</f>
        <v>0</v>
      </c>
      <c r="J189" s="30">
        <f t="shared" si="19"/>
        <v>0</v>
      </c>
      <c r="K189" s="30">
        <f t="shared" si="20"/>
        <v>0</v>
      </c>
      <c r="L189" s="30">
        <f>SANTANDER!C192</f>
        <v>0</v>
      </c>
      <c r="M189" s="160">
        <f t="shared" si="16"/>
        <v>490994.96</v>
      </c>
      <c r="N189" s="29"/>
      <c r="O189" s="31"/>
    </row>
    <row r="190" spans="1:15" x14ac:dyDescent="0.2">
      <c r="A190" s="25">
        <f>SANTANDER!A193</f>
        <v>0</v>
      </c>
      <c r="B190" s="26"/>
      <c r="C190" s="27">
        <f>SANTANDER!B193</f>
        <v>0</v>
      </c>
      <c r="D190" s="28"/>
      <c r="E190" s="28">
        <f>SANTANDER!L193</f>
        <v>0</v>
      </c>
      <c r="F190" s="28">
        <f>SANTANDER!K192</f>
        <v>0</v>
      </c>
      <c r="G190" s="29">
        <f t="shared" si="17"/>
        <v>0</v>
      </c>
      <c r="H190" s="30">
        <f t="shared" si="18"/>
        <v>0</v>
      </c>
      <c r="I190" s="29">
        <f>SANTANDER!D193</f>
        <v>0</v>
      </c>
      <c r="J190" s="30">
        <f t="shared" si="19"/>
        <v>0</v>
      </c>
      <c r="K190" s="30">
        <f t="shared" si="20"/>
        <v>0</v>
      </c>
      <c r="L190" s="30">
        <f>SANTANDER!C193</f>
        <v>0</v>
      </c>
      <c r="M190" s="160">
        <f t="shared" si="16"/>
        <v>490994.96</v>
      </c>
      <c r="N190" s="29"/>
      <c r="O190" s="31"/>
    </row>
    <row r="191" spans="1:15" x14ac:dyDescent="0.2">
      <c r="A191" s="25">
        <f>SANTANDER!A194</f>
        <v>0</v>
      </c>
      <c r="B191" s="26"/>
      <c r="C191" s="27">
        <f>SANTANDER!B194</f>
        <v>0</v>
      </c>
      <c r="D191" s="28"/>
      <c r="E191" s="28">
        <f>SANTANDER!L194</f>
        <v>0</v>
      </c>
      <c r="F191" s="28">
        <f>SANTANDER!K193</f>
        <v>0</v>
      </c>
      <c r="G191" s="29">
        <f t="shared" si="17"/>
        <v>0</v>
      </c>
      <c r="H191" s="30">
        <f t="shared" si="18"/>
        <v>0</v>
      </c>
      <c r="I191" s="29">
        <f>SANTANDER!D194</f>
        <v>0</v>
      </c>
      <c r="J191" s="30">
        <f t="shared" si="19"/>
        <v>0</v>
      </c>
      <c r="K191" s="30">
        <f t="shared" si="20"/>
        <v>0</v>
      </c>
      <c r="L191" s="30">
        <f>SANTANDER!C194</f>
        <v>0</v>
      </c>
      <c r="M191" s="160">
        <f t="shared" si="16"/>
        <v>490994.96</v>
      </c>
      <c r="N191" s="29"/>
      <c r="O191" s="31"/>
    </row>
    <row r="192" spans="1:15" x14ac:dyDescent="0.2">
      <c r="A192" s="25">
        <f>SANTANDER!A195</f>
        <v>0</v>
      </c>
      <c r="B192" s="26"/>
      <c r="C192" s="27">
        <f>SANTANDER!B195</f>
        <v>0</v>
      </c>
      <c r="D192" s="28"/>
      <c r="E192" s="28">
        <f>SANTANDER!L195</f>
        <v>0</v>
      </c>
      <c r="F192" s="28">
        <f>SANTANDER!K195</f>
        <v>0</v>
      </c>
      <c r="G192" s="29">
        <f t="shared" si="17"/>
        <v>0</v>
      </c>
      <c r="H192" s="30">
        <f t="shared" si="18"/>
        <v>0</v>
      </c>
      <c r="I192" s="29">
        <f>SANTANDER!D195</f>
        <v>0</v>
      </c>
      <c r="J192" s="30">
        <f t="shared" si="19"/>
        <v>0</v>
      </c>
      <c r="K192" s="30">
        <f t="shared" si="20"/>
        <v>0</v>
      </c>
      <c r="L192" s="30">
        <f>SANTANDER!C195</f>
        <v>0</v>
      </c>
      <c r="M192" s="160">
        <f t="shared" si="16"/>
        <v>490994.96</v>
      </c>
      <c r="N192" s="29"/>
      <c r="O192" s="31"/>
    </row>
    <row r="193" spans="1:15" x14ac:dyDescent="0.2">
      <c r="A193" s="25">
        <f>SANTANDER!A196</f>
        <v>0</v>
      </c>
      <c r="B193" s="26"/>
      <c r="C193" s="27">
        <f>SANTANDER!B196</f>
        <v>0</v>
      </c>
      <c r="D193" s="28"/>
      <c r="E193" s="28">
        <f>SANTANDER!L196</f>
        <v>0</v>
      </c>
      <c r="F193" s="28">
        <f>SANTANDER!K196</f>
        <v>0</v>
      </c>
      <c r="G193" s="29">
        <f t="shared" si="17"/>
        <v>0</v>
      </c>
      <c r="H193" s="30">
        <f t="shared" si="18"/>
        <v>0</v>
      </c>
      <c r="I193" s="29">
        <f>SANTANDER!D196</f>
        <v>0</v>
      </c>
      <c r="J193" s="30">
        <f t="shared" si="19"/>
        <v>0</v>
      </c>
      <c r="K193" s="30">
        <f t="shared" si="20"/>
        <v>0</v>
      </c>
      <c r="L193" s="30">
        <f>SANTANDER!C196</f>
        <v>0</v>
      </c>
      <c r="M193" s="160">
        <f t="shared" si="16"/>
        <v>490994.96</v>
      </c>
      <c r="N193" s="29"/>
      <c r="O193" s="31"/>
    </row>
    <row r="194" spans="1:15" x14ac:dyDescent="0.2">
      <c r="A194" s="25">
        <f>SANTANDER!A197</f>
        <v>0</v>
      </c>
      <c r="B194" s="26"/>
      <c r="C194" s="27">
        <f>SANTANDER!B197</f>
        <v>0</v>
      </c>
      <c r="D194" s="28"/>
      <c r="E194" s="28">
        <f>SANTANDER!L197</f>
        <v>0</v>
      </c>
      <c r="F194" s="28">
        <f>SANTANDER!K197</f>
        <v>0</v>
      </c>
      <c r="G194" s="29">
        <f t="shared" si="17"/>
        <v>0</v>
      </c>
      <c r="H194" s="30">
        <f t="shared" si="18"/>
        <v>0</v>
      </c>
      <c r="I194" s="29">
        <f>SANTANDER!D197</f>
        <v>0</v>
      </c>
      <c r="J194" s="30">
        <f t="shared" si="19"/>
        <v>0</v>
      </c>
      <c r="K194" s="30">
        <f t="shared" si="20"/>
        <v>0</v>
      </c>
      <c r="L194" s="30">
        <f>SANTANDER!C197</f>
        <v>0</v>
      </c>
      <c r="M194" s="160">
        <f t="shared" si="16"/>
        <v>490994.96</v>
      </c>
      <c r="N194" s="29"/>
      <c r="O194" s="31"/>
    </row>
    <row r="195" spans="1:15" x14ac:dyDescent="0.2">
      <c r="A195" s="25">
        <f>SANTANDER!A198</f>
        <v>0</v>
      </c>
      <c r="B195" s="26"/>
      <c r="C195" s="27">
        <f>SANTANDER!B198</f>
        <v>0</v>
      </c>
      <c r="D195" s="28"/>
      <c r="E195" s="28">
        <f>SANTANDER!L198</f>
        <v>0</v>
      </c>
      <c r="F195" s="28">
        <f>SANTANDER!K198</f>
        <v>0</v>
      </c>
      <c r="G195" s="29">
        <f t="shared" si="17"/>
        <v>0</v>
      </c>
      <c r="H195" s="30">
        <f t="shared" si="18"/>
        <v>0</v>
      </c>
      <c r="I195" s="29">
        <f>SANTANDER!D198</f>
        <v>0</v>
      </c>
      <c r="J195" s="30">
        <f t="shared" si="19"/>
        <v>0</v>
      </c>
      <c r="K195" s="30">
        <f t="shared" si="20"/>
        <v>0</v>
      </c>
      <c r="L195" s="30">
        <f>SANTANDER!C198</f>
        <v>0</v>
      </c>
      <c r="M195" s="160">
        <f t="shared" si="16"/>
        <v>490994.96</v>
      </c>
      <c r="N195" s="29"/>
      <c r="O195" s="31"/>
    </row>
    <row r="196" spans="1:15" x14ac:dyDescent="0.2">
      <c r="A196" s="25">
        <f>SANTANDER!A199</f>
        <v>0</v>
      </c>
      <c r="B196" s="26"/>
      <c r="C196" s="27">
        <f>SANTANDER!B199</f>
        <v>0</v>
      </c>
      <c r="D196" s="28"/>
      <c r="E196" s="28">
        <f>SANTANDER!L199</f>
        <v>0</v>
      </c>
      <c r="F196" s="28">
        <f>SANTANDER!K199</f>
        <v>0</v>
      </c>
      <c r="G196" s="29">
        <f t="shared" ref="G196:G210" si="21">I196/1.16</f>
        <v>0</v>
      </c>
      <c r="H196" s="30">
        <f t="shared" ref="H196:H210" si="22">G196*0.16</f>
        <v>0</v>
      </c>
      <c r="I196" s="29">
        <f>SANTANDER!D199</f>
        <v>0</v>
      </c>
      <c r="J196" s="30">
        <f t="shared" si="19"/>
        <v>0</v>
      </c>
      <c r="K196" s="30">
        <f t="shared" si="20"/>
        <v>0</v>
      </c>
      <c r="L196" s="30">
        <f>SANTANDER!C199</f>
        <v>0</v>
      </c>
      <c r="M196" s="160">
        <f t="shared" si="16"/>
        <v>490994.96</v>
      </c>
      <c r="N196" s="29"/>
      <c r="O196" s="31"/>
    </row>
    <row r="197" spans="1:15" x14ac:dyDescent="0.2">
      <c r="A197" s="25">
        <f>SANTANDER!A200</f>
        <v>0</v>
      </c>
      <c r="B197" s="26"/>
      <c r="C197" s="27">
        <f>SANTANDER!B200</f>
        <v>0</v>
      </c>
      <c r="D197" s="28"/>
      <c r="E197" s="28">
        <f>SANTANDER!L200</f>
        <v>0</v>
      </c>
      <c r="F197" s="28">
        <f>SANTANDER!K200</f>
        <v>0</v>
      </c>
      <c r="G197" s="29">
        <f t="shared" si="21"/>
        <v>0</v>
      </c>
      <c r="H197" s="30">
        <f t="shared" si="22"/>
        <v>0</v>
      </c>
      <c r="I197" s="29">
        <f>SANTANDER!D200</f>
        <v>0</v>
      </c>
      <c r="J197" s="30">
        <f t="shared" si="19"/>
        <v>0</v>
      </c>
      <c r="K197" s="30">
        <f t="shared" si="20"/>
        <v>0</v>
      </c>
      <c r="L197" s="30">
        <f>SANTANDER!C200</f>
        <v>0</v>
      </c>
      <c r="M197" s="160">
        <f t="shared" ref="M197:M210" si="23">M196+I197+L197</f>
        <v>490994.96</v>
      </c>
      <c r="N197" s="29"/>
      <c r="O197" s="31"/>
    </row>
    <row r="198" spans="1:15" x14ac:dyDescent="0.2">
      <c r="A198" s="25">
        <f>SANTANDER!A201</f>
        <v>0</v>
      </c>
      <c r="B198" s="26"/>
      <c r="C198" s="27">
        <f>SANTANDER!B201</f>
        <v>0</v>
      </c>
      <c r="D198" s="28"/>
      <c r="E198" s="28">
        <f>SANTANDER!L201</f>
        <v>0</v>
      </c>
      <c r="F198" s="28">
        <f>SANTANDER!K201</f>
        <v>0</v>
      </c>
      <c r="G198" s="29">
        <f t="shared" si="21"/>
        <v>0</v>
      </c>
      <c r="H198" s="30">
        <f t="shared" si="22"/>
        <v>0</v>
      </c>
      <c r="I198" s="29">
        <f>SANTANDER!D201</f>
        <v>0</v>
      </c>
      <c r="J198" s="30">
        <f t="shared" si="19"/>
        <v>0</v>
      </c>
      <c r="K198" s="30">
        <f t="shared" si="20"/>
        <v>0</v>
      </c>
      <c r="L198" s="30">
        <f>SANTANDER!C201</f>
        <v>0</v>
      </c>
      <c r="M198" s="160">
        <f t="shared" si="23"/>
        <v>490994.96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>
        <f t="shared" si="21"/>
        <v>0</v>
      </c>
      <c r="H199" s="30">
        <f t="shared" si="22"/>
        <v>0</v>
      </c>
      <c r="I199" s="29">
        <f>SANTANDER!D202</f>
        <v>0</v>
      </c>
      <c r="J199" s="30">
        <v>0</v>
      </c>
      <c r="K199" s="30">
        <f>J199*0.16</f>
        <v>0</v>
      </c>
      <c r="L199" s="30">
        <v>0</v>
      </c>
      <c r="M199" s="160">
        <f t="shared" si="23"/>
        <v>490994.96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>
        <f t="shared" si="21"/>
        <v>0</v>
      </c>
      <c r="H200" s="30">
        <f t="shared" si="22"/>
        <v>0</v>
      </c>
      <c r="I200" s="29">
        <f>SANTANDER!D203</f>
        <v>0</v>
      </c>
      <c r="J200" s="30">
        <v>0</v>
      </c>
      <c r="K200" s="30">
        <f t="shared" ref="K200:K208" si="24">J200*0.16</f>
        <v>0</v>
      </c>
      <c r="L200" s="30">
        <v>0</v>
      </c>
      <c r="M200" s="160">
        <f t="shared" si="23"/>
        <v>490994.96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>
        <f t="shared" si="21"/>
        <v>0</v>
      </c>
      <c r="H201" s="30">
        <f t="shared" si="22"/>
        <v>0</v>
      </c>
      <c r="I201" s="29">
        <f>SANTANDER!D204</f>
        <v>0</v>
      </c>
      <c r="J201" s="30">
        <v>0</v>
      </c>
      <c r="K201" s="30">
        <f t="shared" si="24"/>
        <v>0</v>
      </c>
      <c r="L201" s="30">
        <v>0</v>
      </c>
      <c r="M201" s="160">
        <f t="shared" si="23"/>
        <v>490994.96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>
        <f t="shared" si="21"/>
        <v>0</v>
      </c>
      <c r="H202" s="30">
        <f t="shared" si="22"/>
        <v>0</v>
      </c>
      <c r="I202" s="29">
        <f>SANTANDER!D205</f>
        <v>0</v>
      </c>
      <c r="J202" s="30">
        <v>0</v>
      </c>
      <c r="K202" s="30">
        <f t="shared" si="24"/>
        <v>0</v>
      </c>
      <c r="L202" s="30">
        <v>0</v>
      </c>
      <c r="M202" s="160">
        <f t="shared" si="23"/>
        <v>490994.96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>
        <f t="shared" si="21"/>
        <v>0</v>
      </c>
      <c r="H203" s="30">
        <f t="shared" si="22"/>
        <v>0</v>
      </c>
      <c r="I203" s="29">
        <f>SANTANDER!D206</f>
        <v>0</v>
      </c>
      <c r="J203" s="30">
        <v>0</v>
      </c>
      <c r="K203" s="30">
        <f t="shared" si="24"/>
        <v>0</v>
      </c>
      <c r="L203" s="30">
        <v>0</v>
      </c>
      <c r="M203" s="160">
        <f t="shared" si="23"/>
        <v>490994.96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>
        <f t="shared" si="21"/>
        <v>0</v>
      </c>
      <c r="H204" s="30">
        <f t="shared" si="22"/>
        <v>0</v>
      </c>
      <c r="I204" s="29">
        <f>SANTANDER!D207</f>
        <v>0</v>
      </c>
      <c r="J204" s="30">
        <v>0</v>
      </c>
      <c r="K204" s="30">
        <f t="shared" si="24"/>
        <v>0</v>
      </c>
      <c r="L204" s="30">
        <v>0</v>
      </c>
      <c r="M204" s="160">
        <f t="shared" si="23"/>
        <v>490994.96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>
        <f t="shared" si="21"/>
        <v>0</v>
      </c>
      <c r="H205" s="30">
        <f t="shared" si="22"/>
        <v>0</v>
      </c>
      <c r="I205" s="29">
        <f>SANTANDER!D208</f>
        <v>0</v>
      </c>
      <c r="J205" s="30">
        <v>0</v>
      </c>
      <c r="K205" s="30">
        <f t="shared" si="24"/>
        <v>0</v>
      </c>
      <c r="L205" s="30">
        <v>0</v>
      </c>
      <c r="M205" s="160">
        <f t="shared" si="23"/>
        <v>490994.96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>
        <f t="shared" si="21"/>
        <v>0</v>
      </c>
      <c r="H206" s="30">
        <f t="shared" si="22"/>
        <v>0</v>
      </c>
      <c r="I206" s="29">
        <f>SANTANDER!D209</f>
        <v>0</v>
      </c>
      <c r="J206" s="30">
        <v>0</v>
      </c>
      <c r="K206" s="30">
        <f t="shared" si="24"/>
        <v>0</v>
      </c>
      <c r="L206" s="30">
        <v>0</v>
      </c>
      <c r="M206" s="160">
        <f t="shared" si="23"/>
        <v>490994.96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>
        <f t="shared" si="21"/>
        <v>0</v>
      </c>
      <c r="H207" s="30">
        <f t="shared" si="22"/>
        <v>0</v>
      </c>
      <c r="I207" s="29">
        <f>SANTANDER!D210</f>
        <v>0</v>
      </c>
      <c r="J207" s="30">
        <v>0</v>
      </c>
      <c r="K207" s="30">
        <f t="shared" si="24"/>
        <v>0</v>
      </c>
      <c r="L207" s="30">
        <v>0</v>
      </c>
      <c r="M207" s="160">
        <f t="shared" si="23"/>
        <v>490994.96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>
        <f t="shared" si="21"/>
        <v>0</v>
      </c>
      <c r="H208" s="30">
        <f t="shared" si="22"/>
        <v>0</v>
      </c>
      <c r="I208" s="29">
        <f>SANTANDER!D211</f>
        <v>0</v>
      </c>
      <c r="J208" s="30">
        <v>0</v>
      </c>
      <c r="K208" s="30">
        <f t="shared" si="24"/>
        <v>0</v>
      </c>
      <c r="L208" s="30">
        <v>0</v>
      </c>
      <c r="M208" s="160">
        <f t="shared" si="23"/>
        <v>490994.96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>
        <f t="shared" si="21"/>
        <v>0</v>
      </c>
      <c r="H209" s="30">
        <f t="shared" si="22"/>
        <v>0</v>
      </c>
      <c r="I209" s="29">
        <f>SANTANDER!D212</f>
        <v>0</v>
      </c>
      <c r="J209" s="30">
        <v>0</v>
      </c>
      <c r="K209" s="30">
        <f>J209*0.16</f>
        <v>0</v>
      </c>
      <c r="L209" s="30">
        <v>0</v>
      </c>
      <c r="M209" s="160">
        <f t="shared" si="23"/>
        <v>490994.96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>
        <f t="shared" si="21"/>
        <v>0</v>
      </c>
      <c r="H210" s="30">
        <f t="shared" si="22"/>
        <v>0</v>
      </c>
      <c r="I210" s="29">
        <f>SANTANDER!D213</f>
        <v>0</v>
      </c>
      <c r="J210" s="30">
        <v>0</v>
      </c>
      <c r="K210" s="30">
        <f>J210*0.16</f>
        <v>0</v>
      </c>
      <c r="L210" s="30">
        <v>0</v>
      </c>
      <c r="M210" s="160">
        <f t="shared" si="23"/>
        <v>490994.96</v>
      </c>
      <c r="N210" s="29"/>
      <c r="O210" s="31"/>
    </row>
    <row r="211" spans="1:15" x14ac:dyDescent="0.2">
      <c r="A211" s="25">
        <f>SANTANDER!A214</f>
        <v>0</v>
      </c>
      <c r="B211" s="26"/>
      <c r="C211" s="27">
        <f>SANTANDER!B214</f>
        <v>0</v>
      </c>
      <c r="D211" s="28"/>
      <c r="E211" s="28">
        <f>SANTANDER!L214</f>
        <v>0</v>
      </c>
      <c r="F211" s="28">
        <f>SANTANDER!K214</f>
        <v>0</v>
      </c>
      <c r="G211" s="29">
        <f t="shared" ref="G211:G259" si="25">I211/1.16</f>
        <v>0</v>
      </c>
      <c r="H211" s="30">
        <f t="shared" ref="H211:H259" si="26">G211*0.16</f>
        <v>0</v>
      </c>
      <c r="I211" s="29">
        <f>SANTANDER!D214</f>
        <v>0</v>
      </c>
      <c r="J211" s="30">
        <f t="shared" ref="J211:J260" si="27">L211/1.16</f>
        <v>0</v>
      </c>
      <c r="K211" s="30">
        <f t="shared" ref="K211:K259" si="28">J211*0.16</f>
        <v>0</v>
      </c>
      <c r="L211" s="30">
        <f>SANTANDER!C214</f>
        <v>0</v>
      </c>
      <c r="M211" s="88">
        <f>SANTANDER!E214</f>
        <v>4664.1299999999346</v>
      </c>
      <c r="N211" s="29"/>
      <c r="O211" s="31"/>
    </row>
    <row r="212" spans="1:15" x14ac:dyDescent="0.2">
      <c r="A212" s="25">
        <f>SANTANDER!A215</f>
        <v>0</v>
      </c>
      <c r="B212" s="26"/>
      <c r="C212" s="27">
        <f>SANTANDER!B215</f>
        <v>0</v>
      </c>
      <c r="D212" s="28"/>
      <c r="E212" s="28">
        <f>SANTANDER!L215</f>
        <v>0</v>
      </c>
      <c r="F212" s="28">
        <f>SANTANDER!K215</f>
        <v>0</v>
      </c>
      <c r="G212" s="29">
        <f t="shared" si="25"/>
        <v>0</v>
      </c>
      <c r="H212" s="30">
        <f t="shared" si="26"/>
        <v>0</v>
      </c>
      <c r="I212" s="29">
        <f>SANTANDER!D215</f>
        <v>0</v>
      </c>
      <c r="J212" s="30">
        <f t="shared" si="27"/>
        <v>0</v>
      </c>
      <c r="K212" s="30">
        <f t="shared" si="28"/>
        <v>0</v>
      </c>
      <c r="L212" s="30">
        <f>SANTANDER!C215</f>
        <v>0</v>
      </c>
      <c r="M212" s="88">
        <f>SANTANDER!E215</f>
        <v>4664.1299999999346</v>
      </c>
      <c r="N212" s="29"/>
      <c r="O212" s="31"/>
    </row>
    <row r="213" spans="1:15" x14ac:dyDescent="0.2">
      <c r="A213" s="25">
        <f>SANTANDER!A216</f>
        <v>0</v>
      </c>
      <c r="B213" s="26"/>
      <c r="C213" s="27">
        <f>SANTANDER!B216</f>
        <v>0</v>
      </c>
      <c r="D213" s="28"/>
      <c r="E213" s="28">
        <f>SANTANDER!L216</f>
        <v>0</v>
      </c>
      <c r="F213" s="28">
        <f>SANTANDER!K216</f>
        <v>0</v>
      </c>
      <c r="G213" s="29">
        <f t="shared" si="25"/>
        <v>0</v>
      </c>
      <c r="H213" s="30">
        <f t="shared" si="26"/>
        <v>0</v>
      </c>
      <c r="I213" s="29">
        <f>SANTANDER!D216</f>
        <v>0</v>
      </c>
      <c r="J213" s="30">
        <f t="shared" si="27"/>
        <v>0</v>
      </c>
      <c r="K213" s="30">
        <f t="shared" si="28"/>
        <v>0</v>
      </c>
      <c r="L213" s="30">
        <f>SANTANDER!C216</f>
        <v>0</v>
      </c>
      <c r="M213" s="88">
        <f>SANTANDER!E216</f>
        <v>4664.1299999999346</v>
      </c>
      <c r="N213" s="29"/>
      <c r="O213" s="31"/>
    </row>
    <row r="214" spans="1:15" x14ac:dyDescent="0.2">
      <c r="A214" s="25">
        <f>SANTANDER!A217</f>
        <v>0</v>
      </c>
      <c r="B214" s="26"/>
      <c r="C214" s="27">
        <f>SANTANDER!B217</f>
        <v>0</v>
      </c>
      <c r="D214" s="28"/>
      <c r="E214" s="28">
        <f>SANTANDER!L217</f>
        <v>0</v>
      </c>
      <c r="F214" s="28">
        <f>SANTANDER!K217</f>
        <v>0</v>
      </c>
      <c r="G214" s="29">
        <f t="shared" si="25"/>
        <v>0</v>
      </c>
      <c r="H214" s="30">
        <f t="shared" si="26"/>
        <v>0</v>
      </c>
      <c r="I214" s="29">
        <f>SANTANDER!D217</f>
        <v>0</v>
      </c>
      <c r="J214" s="30">
        <f t="shared" si="27"/>
        <v>0</v>
      </c>
      <c r="K214" s="30">
        <f t="shared" si="28"/>
        <v>0</v>
      </c>
      <c r="L214" s="30">
        <f>SANTANDER!C217</f>
        <v>0</v>
      </c>
      <c r="M214" s="88">
        <f>SANTANDER!E217</f>
        <v>4664.1299999999346</v>
      </c>
      <c r="N214" s="29"/>
      <c r="O214" s="31"/>
    </row>
    <row r="215" spans="1:15" x14ac:dyDescent="0.2">
      <c r="A215" s="25">
        <f>SANTANDER!A218</f>
        <v>0</v>
      </c>
      <c r="B215" s="26"/>
      <c r="C215" s="27">
        <f>SANTANDER!B218</f>
        <v>0</v>
      </c>
      <c r="D215" s="28"/>
      <c r="E215" s="28">
        <f>SANTANDER!L218</f>
        <v>0</v>
      </c>
      <c r="F215" s="28">
        <f>SANTANDER!K218</f>
        <v>0</v>
      </c>
      <c r="G215" s="29">
        <f t="shared" si="25"/>
        <v>0</v>
      </c>
      <c r="H215" s="30">
        <f t="shared" si="26"/>
        <v>0</v>
      </c>
      <c r="I215" s="29">
        <f>SANTANDER!D218</f>
        <v>0</v>
      </c>
      <c r="J215" s="30">
        <f t="shared" si="27"/>
        <v>0</v>
      </c>
      <c r="K215" s="30">
        <f t="shared" si="28"/>
        <v>0</v>
      </c>
      <c r="L215" s="30">
        <f>SANTANDER!C218</f>
        <v>0</v>
      </c>
      <c r="M215" s="88">
        <f>SANTANDER!E218</f>
        <v>4664.1299999999346</v>
      </c>
      <c r="N215" s="29"/>
      <c r="O215" s="31"/>
    </row>
    <row r="216" spans="1:15" x14ac:dyDescent="0.2">
      <c r="A216" s="25">
        <f>SANTANDER!A219</f>
        <v>0</v>
      </c>
      <c r="B216" s="26"/>
      <c r="C216" s="27">
        <f>SANTANDER!B219</f>
        <v>0</v>
      </c>
      <c r="D216" s="28"/>
      <c r="E216" s="28" t="s">
        <v>35</v>
      </c>
      <c r="F216" s="28">
        <f>SANTANDER!K219</f>
        <v>0</v>
      </c>
      <c r="G216" s="29">
        <f t="shared" si="25"/>
        <v>0</v>
      </c>
      <c r="H216" s="30">
        <f t="shared" si="26"/>
        <v>0</v>
      </c>
      <c r="I216" s="29">
        <f>SANTANDER!D219</f>
        <v>0</v>
      </c>
      <c r="J216" s="30">
        <f t="shared" si="27"/>
        <v>0</v>
      </c>
      <c r="K216" s="30">
        <f t="shared" si="28"/>
        <v>0</v>
      </c>
      <c r="L216" s="30">
        <f>SANTANDER!C219</f>
        <v>0</v>
      </c>
      <c r="M216" s="88">
        <f>SANTANDER!E219</f>
        <v>4664.1299999999346</v>
      </c>
      <c r="N216" s="29"/>
      <c r="O216" s="31"/>
    </row>
    <row r="217" spans="1:15" x14ac:dyDescent="0.2">
      <c r="A217" s="25">
        <f>SANTANDER!A220</f>
        <v>0</v>
      </c>
      <c r="B217" s="26"/>
      <c r="C217" s="27">
        <f>SANTANDER!B220</f>
        <v>0</v>
      </c>
      <c r="D217" s="28"/>
      <c r="E217" s="28">
        <f>SANTANDER!L220</f>
        <v>0</v>
      </c>
      <c r="F217" s="28">
        <f>SANTANDER!K220</f>
        <v>0</v>
      </c>
      <c r="G217" s="29">
        <f t="shared" si="25"/>
        <v>0</v>
      </c>
      <c r="H217" s="30">
        <f t="shared" si="26"/>
        <v>0</v>
      </c>
      <c r="I217" s="29">
        <f>SANTANDER!D220</f>
        <v>0</v>
      </c>
      <c r="J217" s="30">
        <f t="shared" si="27"/>
        <v>0</v>
      </c>
      <c r="K217" s="30">
        <f t="shared" si="28"/>
        <v>0</v>
      </c>
      <c r="L217" s="30">
        <f>SANTANDER!C220</f>
        <v>0</v>
      </c>
      <c r="M217" s="88">
        <f>SANTANDER!E220</f>
        <v>4664.1299999999346</v>
      </c>
      <c r="N217" s="29"/>
      <c r="O217" s="31"/>
    </row>
    <row r="218" spans="1:15" x14ac:dyDescent="0.2">
      <c r="A218" s="25">
        <f>SANTANDER!A221</f>
        <v>0</v>
      </c>
      <c r="B218" s="26"/>
      <c r="C218" s="27">
        <f>SANTANDER!B221</f>
        <v>0</v>
      </c>
      <c r="D218" s="28"/>
      <c r="E218" s="28">
        <f>SANTANDER!L221</f>
        <v>0</v>
      </c>
      <c r="F218" s="28">
        <f>SANTANDER!K221</f>
        <v>0</v>
      </c>
      <c r="G218" s="29">
        <f>I218/1.16</f>
        <v>0</v>
      </c>
      <c r="H218" s="30">
        <f>G218*0.16</f>
        <v>0</v>
      </c>
      <c r="I218" s="29">
        <f>SANTANDER!D221</f>
        <v>0</v>
      </c>
      <c r="J218" s="30">
        <f>L218/1.16</f>
        <v>0</v>
      </c>
      <c r="K218" s="30">
        <f>J218*0.16</f>
        <v>0</v>
      </c>
      <c r="L218" s="30">
        <f>SANTANDER!C221</f>
        <v>0</v>
      </c>
      <c r="M218" s="88">
        <f>SANTANDER!E221</f>
        <v>4664.1299999999346</v>
      </c>
      <c r="N218" s="29"/>
      <c r="O218" s="31"/>
    </row>
    <row r="219" spans="1:15" x14ac:dyDescent="0.2">
      <c r="A219" s="25">
        <f>SANTANDER!A222</f>
        <v>0</v>
      </c>
      <c r="B219" s="26"/>
      <c r="C219" s="27">
        <f>SANTANDER!B222</f>
        <v>0</v>
      </c>
      <c r="D219" s="28"/>
      <c r="E219" s="28">
        <f>SANTANDER!L222</f>
        <v>0</v>
      </c>
      <c r="F219" s="28">
        <f>SANTANDER!K222</f>
        <v>0</v>
      </c>
      <c r="G219" s="29">
        <f>I219/1.16</f>
        <v>0</v>
      </c>
      <c r="H219" s="30">
        <f>G219*0.16</f>
        <v>0</v>
      </c>
      <c r="I219" s="29">
        <f>SANTANDER!D222</f>
        <v>0</v>
      </c>
      <c r="J219" s="30">
        <f>L219/1.16</f>
        <v>0</v>
      </c>
      <c r="K219" s="30">
        <f>J219*0.16</f>
        <v>0</v>
      </c>
      <c r="L219" s="30">
        <f>SANTANDER!C222</f>
        <v>0</v>
      </c>
      <c r="M219" s="88">
        <f>SANTANDER!E222</f>
        <v>4664.1299999999346</v>
      </c>
      <c r="N219" s="29"/>
      <c r="O219" s="31"/>
    </row>
    <row r="220" spans="1:15" x14ac:dyDescent="0.2">
      <c r="A220" s="25">
        <f>SANTANDER!A223</f>
        <v>0</v>
      </c>
      <c r="B220" s="26"/>
      <c r="C220" s="27">
        <f>SANTANDER!B223</f>
        <v>0</v>
      </c>
      <c r="D220" s="28"/>
      <c r="E220" s="28">
        <f>SANTANDER!L223</f>
        <v>0</v>
      </c>
      <c r="F220" s="28">
        <f>SANTANDER!K223</f>
        <v>0</v>
      </c>
      <c r="G220" s="29">
        <f t="shared" si="25"/>
        <v>0</v>
      </c>
      <c r="H220" s="30">
        <f t="shared" si="26"/>
        <v>0</v>
      </c>
      <c r="I220" s="29">
        <f>SANTANDER!D223</f>
        <v>0</v>
      </c>
      <c r="J220" s="30">
        <f t="shared" si="27"/>
        <v>0</v>
      </c>
      <c r="K220" s="30">
        <f t="shared" si="28"/>
        <v>0</v>
      </c>
      <c r="L220" s="30">
        <f>SANTANDER!C223</f>
        <v>0</v>
      </c>
      <c r="M220" s="88">
        <f>SANTANDER!E223</f>
        <v>4664.1299999999346</v>
      </c>
      <c r="N220" s="29"/>
      <c r="O220" s="31"/>
    </row>
    <row r="221" spans="1:15" x14ac:dyDescent="0.2">
      <c r="A221" s="25">
        <f>SANTANDER!A224</f>
        <v>0</v>
      </c>
      <c r="B221" s="26"/>
      <c r="C221" s="27">
        <f>SANTANDER!B224</f>
        <v>0</v>
      </c>
      <c r="D221" s="28"/>
      <c r="E221" s="28">
        <f>SANTANDER!L224</f>
        <v>0</v>
      </c>
      <c r="F221" s="28">
        <f>SANTANDER!K224</f>
        <v>0</v>
      </c>
      <c r="G221" s="29">
        <f t="shared" si="25"/>
        <v>0</v>
      </c>
      <c r="H221" s="30">
        <f t="shared" si="26"/>
        <v>0</v>
      </c>
      <c r="I221" s="29">
        <f>SANTANDER!D224</f>
        <v>0</v>
      </c>
      <c r="J221" s="30">
        <f t="shared" si="27"/>
        <v>0</v>
      </c>
      <c r="K221" s="30">
        <f t="shared" si="28"/>
        <v>0</v>
      </c>
      <c r="L221" s="30">
        <f>SANTANDER!C224</f>
        <v>0</v>
      </c>
      <c r="M221" s="88">
        <f>SANTANDER!E224</f>
        <v>4664.1299999999346</v>
      </c>
      <c r="N221" s="29"/>
      <c r="O221" s="31"/>
    </row>
    <row r="222" spans="1:15" x14ac:dyDescent="0.2">
      <c r="A222" s="25">
        <f>SANTANDER!A225</f>
        <v>0</v>
      </c>
      <c r="B222" s="26"/>
      <c r="C222" s="27">
        <f>SANTANDER!B225</f>
        <v>0</v>
      </c>
      <c r="D222" s="28"/>
      <c r="E222" s="28">
        <f>SANTANDER!L225</f>
        <v>0</v>
      </c>
      <c r="F222" s="28">
        <f>SANTANDER!K225</f>
        <v>0</v>
      </c>
      <c r="G222" s="29">
        <f t="shared" si="25"/>
        <v>0</v>
      </c>
      <c r="H222" s="30">
        <f t="shared" si="26"/>
        <v>0</v>
      </c>
      <c r="I222" s="29">
        <f>SANTANDER!D225</f>
        <v>0</v>
      </c>
      <c r="J222" s="30">
        <f t="shared" si="27"/>
        <v>0</v>
      </c>
      <c r="K222" s="30">
        <f t="shared" si="28"/>
        <v>0</v>
      </c>
      <c r="L222" s="30">
        <f>SANTANDER!C225</f>
        <v>0</v>
      </c>
      <c r="M222" s="88">
        <f>SANTANDER!E225</f>
        <v>4664.1299999999346</v>
      </c>
      <c r="N222" s="29"/>
      <c r="O222" s="31"/>
    </row>
    <row r="223" spans="1:15" x14ac:dyDescent="0.2">
      <c r="A223" s="25">
        <f>SANTANDER!A226</f>
        <v>0</v>
      </c>
      <c r="B223" s="26"/>
      <c r="C223" s="27">
        <f>SANTANDER!B226</f>
        <v>0</v>
      </c>
      <c r="D223" s="28"/>
      <c r="E223" s="28">
        <f>SANTANDER!L226</f>
        <v>0</v>
      </c>
      <c r="F223" s="28">
        <f>SANTANDER!K226</f>
        <v>0</v>
      </c>
      <c r="G223" s="29">
        <f t="shared" si="25"/>
        <v>0</v>
      </c>
      <c r="H223" s="30">
        <f t="shared" si="26"/>
        <v>0</v>
      </c>
      <c r="I223" s="29">
        <f>SANTANDER!D226</f>
        <v>0</v>
      </c>
      <c r="J223" s="30">
        <f t="shared" si="27"/>
        <v>0</v>
      </c>
      <c r="K223" s="30">
        <f t="shared" si="28"/>
        <v>0</v>
      </c>
      <c r="L223" s="30">
        <f>SANTANDER!C226</f>
        <v>0</v>
      </c>
      <c r="M223" s="88">
        <f>SANTANDER!E226</f>
        <v>4664.1299999999346</v>
      </c>
      <c r="N223" s="29"/>
      <c r="O223" s="31"/>
    </row>
    <row r="224" spans="1:15" x14ac:dyDescent="0.2">
      <c r="A224" s="25">
        <f>SANTANDER!A227</f>
        <v>0</v>
      </c>
      <c r="B224" s="26"/>
      <c r="C224" s="27">
        <f>SANTANDER!B227</f>
        <v>0</v>
      </c>
      <c r="D224" s="28"/>
      <c r="E224" s="28">
        <f>SANTANDER!L227</f>
        <v>0</v>
      </c>
      <c r="F224" s="28">
        <f>SANTANDER!K227</f>
        <v>0</v>
      </c>
      <c r="G224" s="29">
        <f t="shared" si="25"/>
        <v>0</v>
      </c>
      <c r="H224" s="30">
        <f t="shared" si="26"/>
        <v>0</v>
      </c>
      <c r="I224" s="29">
        <f>SANTANDER!D227</f>
        <v>0</v>
      </c>
      <c r="J224" s="30">
        <f t="shared" si="27"/>
        <v>0</v>
      </c>
      <c r="K224" s="30">
        <f t="shared" si="28"/>
        <v>0</v>
      </c>
      <c r="L224" s="30">
        <f>SANTANDER!C227</f>
        <v>0</v>
      </c>
      <c r="M224" s="88">
        <f>SANTANDER!E227</f>
        <v>4664.1299999999346</v>
      </c>
      <c r="N224" s="29"/>
      <c r="O224" s="31"/>
    </row>
    <row r="225" spans="1:15" x14ac:dyDescent="0.2">
      <c r="A225" s="25">
        <f>SANTANDER!A228</f>
        <v>0</v>
      </c>
      <c r="B225" s="26"/>
      <c r="C225" s="27">
        <f>SANTANDER!B228</f>
        <v>0</v>
      </c>
      <c r="D225" s="28"/>
      <c r="E225" s="28">
        <f>SANTANDER!L228</f>
        <v>0</v>
      </c>
      <c r="F225" s="28">
        <f>SANTANDER!K228</f>
        <v>0</v>
      </c>
      <c r="G225" s="29">
        <f t="shared" si="25"/>
        <v>0</v>
      </c>
      <c r="H225" s="30">
        <f t="shared" si="26"/>
        <v>0</v>
      </c>
      <c r="I225" s="29">
        <f>SANTANDER!D228</f>
        <v>0</v>
      </c>
      <c r="J225" s="30">
        <f t="shared" si="27"/>
        <v>0</v>
      </c>
      <c r="K225" s="30">
        <f t="shared" si="28"/>
        <v>0</v>
      </c>
      <c r="L225" s="30">
        <f>SANTANDER!C228</f>
        <v>0</v>
      </c>
      <c r="M225" s="88">
        <f>SANTANDER!E228</f>
        <v>4664.1299999999346</v>
      </c>
      <c r="N225" s="29"/>
      <c r="O225" s="31"/>
    </row>
    <row r="226" spans="1:15" x14ac:dyDescent="0.2">
      <c r="A226" s="25">
        <f>SANTANDER!A229</f>
        <v>0</v>
      </c>
      <c r="B226" s="26"/>
      <c r="C226" s="27">
        <f>SANTANDER!B229</f>
        <v>0</v>
      </c>
      <c r="D226" s="28"/>
      <c r="E226" s="28">
        <f>SANTANDER!L229</f>
        <v>0</v>
      </c>
      <c r="F226" s="28">
        <f>SANTANDER!K229</f>
        <v>0</v>
      </c>
      <c r="G226" s="29">
        <f t="shared" si="25"/>
        <v>0</v>
      </c>
      <c r="H226" s="30">
        <f t="shared" si="26"/>
        <v>0</v>
      </c>
      <c r="I226" s="29">
        <f>SANTANDER!D229</f>
        <v>0</v>
      </c>
      <c r="J226" s="30">
        <f t="shared" si="27"/>
        <v>0</v>
      </c>
      <c r="K226" s="30">
        <f t="shared" si="28"/>
        <v>0</v>
      </c>
      <c r="L226" s="30">
        <f>SANTANDER!C229</f>
        <v>0</v>
      </c>
      <c r="M226" s="88">
        <f>SANTANDER!E229</f>
        <v>4664.1299999999346</v>
      </c>
      <c r="N226" s="29"/>
      <c r="O226" s="31"/>
    </row>
    <row r="227" spans="1:15" x14ac:dyDescent="0.2">
      <c r="A227" s="25">
        <f>SANTANDER!A230</f>
        <v>0</v>
      </c>
      <c r="B227" s="26"/>
      <c r="C227" s="27">
        <f>SANTANDER!B230</f>
        <v>0</v>
      </c>
      <c r="D227" s="28"/>
      <c r="E227" s="28">
        <f>SANTANDER!L230</f>
        <v>0</v>
      </c>
      <c r="F227" s="28">
        <f>SANTANDER!K230</f>
        <v>0</v>
      </c>
      <c r="G227" s="29">
        <f t="shared" si="25"/>
        <v>0</v>
      </c>
      <c r="H227" s="30">
        <f t="shared" si="26"/>
        <v>0</v>
      </c>
      <c r="I227" s="29">
        <f>SANTANDER!D230</f>
        <v>0</v>
      </c>
      <c r="J227" s="30">
        <f t="shared" si="27"/>
        <v>0</v>
      </c>
      <c r="K227" s="30">
        <f t="shared" si="28"/>
        <v>0</v>
      </c>
      <c r="L227" s="30">
        <f>SANTANDER!C230</f>
        <v>0</v>
      </c>
      <c r="M227" s="88">
        <f>SANTANDER!E230</f>
        <v>4664.1299999999346</v>
      </c>
      <c r="N227" s="29"/>
      <c r="O227" s="31"/>
    </row>
    <row r="228" spans="1:15" x14ac:dyDescent="0.2">
      <c r="A228" s="25">
        <f>SANTANDER!A231</f>
        <v>0</v>
      </c>
      <c r="B228" s="26"/>
      <c r="C228" s="27">
        <f>SANTANDER!B231</f>
        <v>0</v>
      </c>
      <c r="D228" s="28"/>
      <c r="E228" s="28">
        <f>SANTANDER!L231</f>
        <v>0</v>
      </c>
      <c r="F228" s="28">
        <f>SANTANDER!K231</f>
        <v>0</v>
      </c>
      <c r="G228" s="29">
        <f t="shared" si="25"/>
        <v>0</v>
      </c>
      <c r="H228" s="30">
        <f t="shared" si="26"/>
        <v>0</v>
      </c>
      <c r="I228" s="29">
        <f>SANTANDER!D231</f>
        <v>0</v>
      </c>
      <c r="J228" s="30">
        <f t="shared" si="27"/>
        <v>0</v>
      </c>
      <c r="K228" s="30">
        <f t="shared" si="28"/>
        <v>0</v>
      </c>
      <c r="L228" s="30">
        <f>SANTANDER!C231</f>
        <v>0</v>
      </c>
      <c r="M228" s="88">
        <f>SANTANDER!E231</f>
        <v>4664.1299999999346</v>
      </c>
      <c r="N228" s="29"/>
      <c r="O228" s="31"/>
    </row>
    <row r="229" spans="1:15" x14ac:dyDescent="0.2">
      <c r="A229" s="25">
        <f>SANTANDER!A232</f>
        <v>0</v>
      </c>
      <c r="B229" s="26"/>
      <c r="C229" s="27">
        <f>SANTANDER!B232</f>
        <v>0</v>
      </c>
      <c r="D229" s="28"/>
      <c r="E229" s="28">
        <f>SANTANDER!L232</f>
        <v>0</v>
      </c>
      <c r="F229" s="28">
        <f>SANTANDER!K232</f>
        <v>0</v>
      </c>
      <c r="G229" s="29">
        <f t="shared" si="25"/>
        <v>0</v>
      </c>
      <c r="H229" s="30">
        <f t="shared" si="26"/>
        <v>0</v>
      </c>
      <c r="I229" s="29">
        <f>SANTANDER!D232</f>
        <v>0</v>
      </c>
      <c r="J229" s="30">
        <f t="shared" si="27"/>
        <v>0</v>
      </c>
      <c r="K229" s="30">
        <f t="shared" si="28"/>
        <v>0</v>
      </c>
      <c r="L229" s="30">
        <f>SANTANDER!C232</f>
        <v>0</v>
      </c>
      <c r="M229" s="88">
        <f>SANTANDER!E232</f>
        <v>4664.1299999999346</v>
      </c>
      <c r="N229" s="29"/>
      <c r="O229" s="31"/>
    </row>
    <row r="230" spans="1:15" x14ac:dyDescent="0.2">
      <c r="A230" s="25">
        <f>SANTANDER!A233</f>
        <v>0</v>
      </c>
      <c r="B230" s="26"/>
      <c r="C230" s="27">
        <f>SANTANDER!B233</f>
        <v>0</v>
      </c>
      <c r="D230" s="28"/>
      <c r="E230" s="28" t="s">
        <v>35</v>
      </c>
      <c r="F230" s="28">
        <f>SANTANDER!K233</f>
        <v>0</v>
      </c>
      <c r="G230" s="29">
        <f t="shared" si="25"/>
        <v>0</v>
      </c>
      <c r="H230" s="30">
        <f t="shared" si="26"/>
        <v>0</v>
      </c>
      <c r="I230" s="29">
        <f>SANTANDER!D233</f>
        <v>0</v>
      </c>
      <c r="J230" s="30">
        <f t="shared" si="27"/>
        <v>0</v>
      </c>
      <c r="K230" s="30">
        <f t="shared" si="28"/>
        <v>0</v>
      </c>
      <c r="L230" s="30">
        <f>SANTANDER!C233</f>
        <v>0</v>
      </c>
      <c r="M230" s="88">
        <f>SANTANDER!E233</f>
        <v>4664.1299999999346</v>
      </c>
      <c r="N230" s="29"/>
      <c r="O230" s="31"/>
    </row>
    <row r="231" spans="1:15" x14ac:dyDescent="0.2">
      <c r="A231" s="25">
        <f>SANTANDER!A234</f>
        <v>0</v>
      </c>
      <c r="B231" s="26"/>
      <c r="C231" s="27">
        <f>SANTANDER!B234</f>
        <v>0</v>
      </c>
      <c r="D231" s="28"/>
      <c r="E231" s="28">
        <f>SANTANDER!L234</f>
        <v>0</v>
      </c>
      <c r="F231" s="28">
        <f>SANTANDER!K234</f>
        <v>0</v>
      </c>
      <c r="G231" s="29">
        <f t="shared" si="25"/>
        <v>0</v>
      </c>
      <c r="H231" s="30">
        <f t="shared" si="26"/>
        <v>0</v>
      </c>
      <c r="I231" s="29">
        <f>SANTANDER!D234</f>
        <v>0</v>
      </c>
      <c r="J231" s="30">
        <f t="shared" si="27"/>
        <v>0</v>
      </c>
      <c r="K231" s="30">
        <f t="shared" si="28"/>
        <v>0</v>
      </c>
      <c r="L231" s="30">
        <f>SANTANDER!C234</f>
        <v>0</v>
      </c>
      <c r="M231" s="88">
        <f>SANTANDER!E234</f>
        <v>4664.1299999999346</v>
      </c>
      <c r="N231" s="29"/>
      <c r="O231" s="31"/>
    </row>
    <row r="232" spans="1:15" x14ac:dyDescent="0.2">
      <c r="A232" s="25">
        <f>SANTANDER!A235</f>
        <v>0</v>
      </c>
      <c r="B232" s="26"/>
      <c r="C232" s="27">
        <f>SANTANDER!B235</f>
        <v>0</v>
      </c>
      <c r="D232" s="28"/>
      <c r="E232" s="28">
        <f>SANTANDER!L235</f>
        <v>0</v>
      </c>
      <c r="F232" s="28">
        <f>SANTANDER!K235</f>
        <v>0</v>
      </c>
      <c r="G232" s="29">
        <f t="shared" si="25"/>
        <v>0</v>
      </c>
      <c r="H232" s="30">
        <f t="shared" si="26"/>
        <v>0</v>
      </c>
      <c r="I232" s="29">
        <f>SANTANDER!D235</f>
        <v>0</v>
      </c>
      <c r="J232" s="30">
        <f t="shared" si="27"/>
        <v>0</v>
      </c>
      <c r="K232" s="30">
        <f t="shared" si="28"/>
        <v>0</v>
      </c>
      <c r="L232" s="30">
        <f>SANTANDER!C235</f>
        <v>0</v>
      </c>
      <c r="M232" s="88">
        <f>SANTANDER!E235</f>
        <v>4664.1299999999346</v>
      </c>
      <c r="N232" s="29"/>
      <c r="O232" s="31"/>
    </row>
    <row r="233" spans="1:15" x14ac:dyDescent="0.2">
      <c r="A233" s="25">
        <f>SANTANDER!A236</f>
        <v>0</v>
      </c>
      <c r="B233" s="26"/>
      <c r="C233" s="27">
        <f>SANTANDER!B236</f>
        <v>0</v>
      </c>
      <c r="D233" s="28"/>
      <c r="E233" s="28">
        <f>SANTANDER!L236</f>
        <v>0</v>
      </c>
      <c r="F233" s="28">
        <f>SANTANDER!K236</f>
        <v>0</v>
      </c>
      <c r="G233" s="29">
        <f t="shared" si="25"/>
        <v>0</v>
      </c>
      <c r="H233" s="30">
        <f t="shared" si="26"/>
        <v>0</v>
      </c>
      <c r="I233" s="29">
        <f>SANTANDER!D236</f>
        <v>0</v>
      </c>
      <c r="J233" s="30">
        <f t="shared" si="27"/>
        <v>0</v>
      </c>
      <c r="K233" s="30">
        <f t="shared" si="28"/>
        <v>0</v>
      </c>
      <c r="L233" s="30">
        <f>SANTANDER!C236</f>
        <v>0</v>
      </c>
      <c r="M233" s="88">
        <f>SANTANDER!E236</f>
        <v>4664.1299999999346</v>
      </c>
      <c r="N233" s="29"/>
      <c r="O233" s="31"/>
    </row>
    <row r="234" spans="1:15" x14ac:dyDescent="0.2">
      <c r="A234" s="25">
        <f>SANTANDER!A237</f>
        <v>0</v>
      </c>
      <c r="B234" s="26"/>
      <c r="C234" s="27">
        <f>SANTANDER!B237</f>
        <v>0</v>
      </c>
      <c r="D234" s="28"/>
      <c r="E234" s="28">
        <f>SANTANDER!L237</f>
        <v>0</v>
      </c>
      <c r="F234" s="28">
        <f>SANTANDER!K237</f>
        <v>0</v>
      </c>
      <c r="G234" s="29">
        <f t="shared" si="25"/>
        <v>0</v>
      </c>
      <c r="H234" s="30">
        <f t="shared" si="26"/>
        <v>0</v>
      </c>
      <c r="I234" s="29">
        <f>SANTANDER!D237</f>
        <v>0</v>
      </c>
      <c r="J234" s="30">
        <f t="shared" si="27"/>
        <v>0</v>
      </c>
      <c r="K234" s="30">
        <f t="shared" si="28"/>
        <v>0</v>
      </c>
      <c r="L234" s="30">
        <f>SANTANDER!C237</f>
        <v>0</v>
      </c>
      <c r="M234" s="88">
        <f>SANTANDER!E237</f>
        <v>4664.1299999999346</v>
      </c>
      <c r="N234" s="29"/>
      <c r="O234" s="31"/>
    </row>
    <row r="235" spans="1:15" x14ac:dyDescent="0.2">
      <c r="A235" s="25">
        <f>SANTANDER!A238</f>
        <v>0</v>
      </c>
      <c r="B235" s="26"/>
      <c r="C235" s="27">
        <f>SANTANDER!B238</f>
        <v>0</v>
      </c>
      <c r="D235" s="28"/>
      <c r="E235" s="28">
        <f>SANTANDER!L238</f>
        <v>0</v>
      </c>
      <c r="F235" s="28">
        <f>SANTANDER!K238</f>
        <v>0</v>
      </c>
      <c r="G235" s="29">
        <f t="shared" si="25"/>
        <v>0</v>
      </c>
      <c r="H235" s="30">
        <f t="shared" si="26"/>
        <v>0</v>
      </c>
      <c r="I235" s="29">
        <f>SANTANDER!D238</f>
        <v>0</v>
      </c>
      <c r="J235" s="30">
        <f t="shared" si="27"/>
        <v>0</v>
      </c>
      <c r="K235" s="30">
        <f t="shared" si="28"/>
        <v>0</v>
      </c>
      <c r="L235" s="30">
        <f>SANTANDER!C238</f>
        <v>0</v>
      </c>
      <c r="M235" s="88">
        <f>SANTANDER!E238</f>
        <v>4664.1299999999346</v>
      </c>
      <c r="N235" s="29"/>
      <c r="O235" s="31"/>
    </row>
    <row r="236" spans="1:15" x14ac:dyDescent="0.2">
      <c r="A236" s="25">
        <f>SANTANDER!A239</f>
        <v>0</v>
      </c>
      <c r="B236" s="26"/>
      <c r="C236" s="27">
        <f>SANTANDER!B239</f>
        <v>0</v>
      </c>
      <c r="D236" s="28"/>
      <c r="E236" s="28">
        <f>SANTANDER!L239</f>
        <v>0</v>
      </c>
      <c r="F236" s="28">
        <f>SANTANDER!K239</f>
        <v>0</v>
      </c>
      <c r="G236" s="29">
        <f t="shared" si="25"/>
        <v>0</v>
      </c>
      <c r="H236" s="30">
        <f t="shared" si="26"/>
        <v>0</v>
      </c>
      <c r="I236" s="29">
        <f>SANTANDER!D239</f>
        <v>0</v>
      </c>
      <c r="J236" s="30">
        <f t="shared" si="27"/>
        <v>0</v>
      </c>
      <c r="K236" s="30">
        <f t="shared" si="28"/>
        <v>0</v>
      </c>
      <c r="L236" s="30">
        <f>SANTANDER!C239</f>
        <v>0</v>
      </c>
      <c r="M236" s="88">
        <f>SANTANDER!E239</f>
        <v>4664.1299999999346</v>
      </c>
      <c r="N236" s="29"/>
      <c r="O236" s="31"/>
    </row>
    <row r="237" spans="1:15" x14ac:dyDescent="0.2">
      <c r="A237" s="25">
        <f>SANTANDER!A240</f>
        <v>0</v>
      </c>
      <c r="B237" s="26"/>
      <c r="C237" s="27">
        <f>SANTANDER!B240</f>
        <v>0</v>
      </c>
      <c r="D237" s="28"/>
      <c r="E237" s="28">
        <f>SANTANDER!L240</f>
        <v>0</v>
      </c>
      <c r="F237" s="28">
        <f>SANTANDER!K240</f>
        <v>0</v>
      </c>
      <c r="G237" s="29">
        <f t="shared" si="25"/>
        <v>0</v>
      </c>
      <c r="H237" s="30">
        <f t="shared" si="26"/>
        <v>0</v>
      </c>
      <c r="I237" s="29">
        <f>SANTANDER!D240</f>
        <v>0</v>
      </c>
      <c r="J237" s="30">
        <f t="shared" si="27"/>
        <v>0</v>
      </c>
      <c r="K237" s="30">
        <f t="shared" si="28"/>
        <v>0</v>
      </c>
      <c r="L237" s="30">
        <f>SANTANDER!C240</f>
        <v>0</v>
      </c>
      <c r="M237" s="88">
        <f>SANTANDER!E240</f>
        <v>4664.1299999999346</v>
      </c>
      <c r="N237" s="29"/>
      <c r="O237" s="31"/>
    </row>
    <row r="238" spans="1:15" x14ac:dyDescent="0.2">
      <c r="A238" s="25">
        <f>SANTANDER!A241</f>
        <v>0</v>
      </c>
      <c r="B238" s="26"/>
      <c r="C238" s="27">
        <f>SANTANDER!B241</f>
        <v>0</v>
      </c>
      <c r="D238" s="28"/>
      <c r="E238" s="28">
        <f>SANTANDER!L241</f>
        <v>0</v>
      </c>
      <c r="F238" s="28">
        <f>SANTANDER!K241</f>
        <v>0</v>
      </c>
      <c r="G238" s="29">
        <f t="shared" si="25"/>
        <v>0</v>
      </c>
      <c r="H238" s="30">
        <f t="shared" si="26"/>
        <v>0</v>
      </c>
      <c r="I238" s="29">
        <f>SANTANDER!D241</f>
        <v>0</v>
      </c>
      <c r="J238" s="30">
        <f t="shared" si="27"/>
        <v>0</v>
      </c>
      <c r="K238" s="30">
        <f t="shared" si="28"/>
        <v>0</v>
      </c>
      <c r="L238" s="30">
        <f>SANTANDER!C241</f>
        <v>0</v>
      </c>
      <c r="M238" s="88">
        <f>SANTANDER!E241</f>
        <v>4664.1299999999346</v>
      </c>
      <c r="N238" s="29"/>
      <c r="O238" s="31"/>
    </row>
    <row r="239" spans="1:15" x14ac:dyDescent="0.2">
      <c r="A239" s="25">
        <f>SANTANDER!A242</f>
        <v>0</v>
      </c>
      <c r="B239" s="26"/>
      <c r="C239" s="27">
        <f>SANTANDER!B242</f>
        <v>0</v>
      </c>
      <c r="D239" s="28"/>
      <c r="E239" s="28">
        <f>SANTANDER!L242</f>
        <v>0</v>
      </c>
      <c r="F239" s="28">
        <f>SANTANDER!K242</f>
        <v>0</v>
      </c>
      <c r="G239" s="29">
        <f t="shared" si="25"/>
        <v>0</v>
      </c>
      <c r="H239" s="30">
        <f t="shared" si="26"/>
        <v>0</v>
      </c>
      <c r="I239" s="29">
        <f>SANTANDER!D242</f>
        <v>0</v>
      </c>
      <c r="J239" s="30">
        <f t="shared" si="27"/>
        <v>0</v>
      </c>
      <c r="K239" s="30">
        <f t="shared" si="28"/>
        <v>0</v>
      </c>
      <c r="L239" s="30">
        <f>SANTANDER!C242</f>
        <v>0</v>
      </c>
      <c r="M239" s="88">
        <f>SANTANDER!E242</f>
        <v>0</v>
      </c>
      <c r="N239" s="29"/>
      <c r="O239" s="31"/>
    </row>
    <row r="240" spans="1:15" x14ac:dyDescent="0.2">
      <c r="A240" s="25">
        <f>SANTANDER!A243</f>
        <v>0</v>
      </c>
      <c r="B240" s="26"/>
      <c r="C240" s="27">
        <f>SANTANDER!B243</f>
        <v>0</v>
      </c>
      <c r="D240" s="28"/>
      <c r="E240" s="28">
        <f>SANTANDER!L243</f>
        <v>0</v>
      </c>
      <c r="F240" s="28">
        <f>SANTANDER!K243</f>
        <v>0</v>
      </c>
      <c r="G240" s="29">
        <f t="shared" si="25"/>
        <v>0</v>
      </c>
      <c r="H240" s="30">
        <f t="shared" si="26"/>
        <v>0</v>
      </c>
      <c r="I240" s="29">
        <f>SANTANDER!D243</f>
        <v>0</v>
      </c>
      <c r="J240" s="30">
        <f t="shared" si="27"/>
        <v>0</v>
      </c>
      <c r="K240" s="30">
        <f t="shared" si="28"/>
        <v>0</v>
      </c>
      <c r="L240" s="30">
        <f>SANTANDER!C243</f>
        <v>0</v>
      </c>
      <c r="M240" s="88">
        <f>SANTANDER!E243</f>
        <v>0</v>
      </c>
      <c r="N240" s="29"/>
      <c r="O240" s="31"/>
    </row>
    <row r="241" spans="1:15" x14ac:dyDescent="0.2">
      <c r="A241" s="25">
        <f>SANTANDER!A244</f>
        <v>0</v>
      </c>
      <c r="B241" s="26"/>
      <c r="C241" s="27">
        <f>SANTANDER!B244</f>
        <v>0</v>
      </c>
      <c r="D241" s="28"/>
      <c r="E241" s="28">
        <f>SANTANDER!L244</f>
        <v>0</v>
      </c>
      <c r="F241" s="28">
        <f>SANTANDER!K244</f>
        <v>0</v>
      </c>
      <c r="G241" s="29">
        <f t="shared" si="25"/>
        <v>0</v>
      </c>
      <c r="H241" s="30">
        <f t="shared" si="26"/>
        <v>0</v>
      </c>
      <c r="I241" s="29">
        <f>SANTANDER!D244</f>
        <v>0</v>
      </c>
      <c r="J241" s="30">
        <f t="shared" si="27"/>
        <v>0</v>
      </c>
      <c r="K241" s="30">
        <f t="shared" si="28"/>
        <v>0</v>
      </c>
      <c r="L241" s="30">
        <f>SANTANDER!C244</f>
        <v>0</v>
      </c>
      <c r="M241" s="88">
        <f>SANTANDER!E244</f>
        <v>0</v>
      </c>
      <c r="N241" s="29"/>
      <c r="O241" s="31"/>
    </row>
    <row r="242" spans="1:15" x14ac:dyDescent="0.2">
      <c r="A242" s="25">
        <f>SANTANDER!A245</f>
        <v>0</v>
      </c>
      <c r="B242" s="26"/>
      <c r="C242" s="27">
        <f>SANTANDER!B245</f>
        <v>0</v>
      </c>
      <c r="D242" s="28"/>
      <c r="E242" s="28">
        <f>SANTANDER!L245</f>
        <v>0</v>
      </c>
      <c r="F242" s="28">
        <f>SANTANDER!K245</f>
        <v>0</v>
      </c>
      <c r="G242" s="29">
        <f t="shared" si="25"/>
        <v>0</v>
      </c>
      <c r="H242" s="30">
        <f t="shared" si="26"/>
        <v>0</v>
      </c>
      <c r="I242" s="29">
        <f>SANTANDER!D245</f>
        <v>0</v>
      </c>
      <c r="J242" s="30">
        <f t="shared" si="27"/>
        <v>0</v>
      </c>
      <c r="K242" s="30">
        <f t="shared" si="28"/>
        <v>0</v>
      </c>
      <c r="L242" s="30">
        <f>SANTANDER!C245</f>
        <v>0</v>
      </c>
      <c r="M242" s="88">
        <f>SANTANDER!E245</f>
        <v>0</v>
      </c>
      <c r="N242" s="29"/>
      <c r="O242" s="31"/>
    </row>
    <row r="243" spans="1:15" x14ac:dyDescent="0.2">
      <c r="A243" s="25">
        <f>SANTANDER!A246</f>
        <v>0</v>
      </c>
      <c r="B243" s="26"/>
      <c r="C243" s="27">
        <f>SANTANDER!B246</f>
        <v>0</v>
      </c>
      <c r="D243" s="28"/>
      <c r="E243" s="28">
        <f>SANTANDER!L246</f>
        <v>0</v>
      </c>
      <c r="F243" s="28">
        <f>SANTANDER!K246</f>
        <v>0</v>
      </c>
      <c r="G243" s="29">
        <f t="shared" si="25"/>
        <v>0</v>
      </c>
      <c r="H243" s="30">
        <f t="shared" si="26"/>
        <v>0</v>
      </c>
      <c r="I243" s="29">
        <f>SANTANDER!D246</f>
        <v>0</v>
      </c>
      <c r="J243" s="30">
        <f t="shared" si="27"/>
        <v>0</v>
      </c>
      <c r="K243" s="30">
        <f t="shared" si="28"/>
        <v>0</v>
      </c>
      <c r="L243" s="30">
        <f>SANTANDER!C246</f>
        <v>0</v>
      </c>
      <c r="M243" s="88">
        <f>SANTANDER!E246</f>
        <v>0</v>
      </c>
      <c r="N243" s="29"/>
      <c r="O243" s="31"/>
    </row>
    <row r="244" spans="1:15" x14ac:dyDescent="0.2">
      <c r="A244" s="25">
        <f>SANTANDER!A247</f>
        <v>0</v>
      </c>
      <c r="B244" s="26"/>
      <c r="C244" s="27">
        <f>SANTANDER!B247</f>
        <v>0</v>
      </c>
      <c r="D244" s="28"/>
      <c r="E244" s="28">
        <f>SANTANDER!L247</f>
        <v>0</v>
      </c>
      <c r="F244" s="28">
        <f>SANTANDER!K247</f>
        <v>0</v>
      </c>
      <c r="G244" s="29">
        <f t="shared" si="25"/>
        <v>0</v>
      </c>
      <c r="H244" s="30">
        <f t="shared" si="26"/>
        <v>0</v>
      </c>
      <c r="I244" s="29">
        <f>SANTANDER!D247</f>
        <v>0</v>
      </c>
      <c r="J244" s="30">
        <f t="shared" si="27"/>
        <v>0</v>
      </c>
      <c r="K244" s="30">
        <f t="shared" si="28"/>
        <v>0</v>
      </c>
      <c r="L244" s="30">
        <f>SANTANDER!C247</f>
        <v>0</v>
      </c>
      <c r="M244" s="88">
        <f>SANTANDER!E247</f>
        <v>0</v>
      </c>
      <c r="N244" s="29"/>
      <c r="O244" s="31"/>
    </row>
    <row r="245" spans="1:15" x14ac:dyDescent="0.2">
      <c r="A245" s="25">
        <f>SANTANDER!A248</f>
        <v>0</v>
      </c>
      <c r="B245" s="26"/>
      <c r="C245" s="27">
        <f>SANTANDER!B248</f>
        <v>0</v>
      </c>
      <c r="D245" s="28"/>
      <c r="E245" s="28">
        <f>SANTANDER!L248</f>
        <v>0</v>
      </c>
      <c r="F245" s="28">
        <f>SANTANDER!K248</f>
        <v>0</v>
      </c>
      <c r="G245" s="29">
        <f t="shared" si="25"/>
        <v>0</v>
      </c>
      <c r="H245" s="30">
        <f t="shared" si="26"/>
        <v>0</v>
      </c>
      <c r="I245" s="29">
        <f>SANTANDER!D248</f>
        <v>0</v>
      </c>
      <c r="J245" s="30">
        <f t="shared" si="27"/>
        <v>0</v>
      </c>
      <c r="K245" s="30">
        <f t="shared" si="28"/>
        <v>0</v>
      </c>
      <c r="L245" s="30">
        <f>SANTANDER!C248</f>
        <v>0</v>
      </c>
      <c r="M245" s="88">
        <f>SANTANDER!E248</f>
        <v>0</v>
      </c>
      <c r="N245" s="29"/>
      <c r="O245" s="31"/>
    </row>
    <row r="246" spans="1:15" x14ac:dyDescent="0.2">
      <c r="A246" s="25">
        <f>SANTANDER!A249</f>
        <v>0</v>
      </c>
      <c r="B246" s="26"/>
      <c r="C246" s="27">
        <f>SANTANDER!B249</f>
        <v>0</v>
      </c>
      <c r="D246" s="28"/>
      <c r="E246" s="28">
        <f>SANTANDER!L249</f>
        <v>0</v>
      </c>
      <c r="F246" s="28">
        <f>SANTANDER!K249</f>
        <v>0</v>
      </c>
      <c r="G246" s="29">
        <f t="shared" si="25"/>
        <v>0</v>
      </c>
      <c r="H246" s="30">
        <f t="shared" si="26"/>
        <v>0</v>
      </c>
      <c r="I246" s="29">
        <f>SANTANDER!D249</f>
        <v>0</v>
      </c>
      <c r="J246" s="30">
        <f t="shared" si="27"/>
        <v>0</v>
      </c>
      <c r="K246" s="30">
        <f t="shared" si="28"/>
        <v>0</v>
      </c>
      <c r="L246" s="30">
        <f>SANTANDER!C249</f>
        <v>0</v>
      </c>
      <c r="M246" s="88">
        <f>SANTANDER!E249</f>
        <v>0</v>
      </c>
      <c r="N246" s="29"/>
      <c r="O246" s="31"/>
    </row>
    <row r="247" spans="1:15" x14ac:dyDescent="0.2">
      <c r="A247" s="25">
        <f>SANTANDER!A250</f>
        <v>0</v>
      </c>
      <c r="B247" s="26"/>
      <c r="C247" s="27">
        <f>SANTANDER!B250</f>
        <v>0</v>
      </c>
      <c r="D247" s="28"/>
      <c r="E247" s="28">
        <f>SANTANDER!L250</f>
        <v>0</v>
      </c>
      <c r="F247" s="28">
        <f>SANTANDER!K250</f>
        <v>0</v>
      </c>
      <c r="G247" s="29">
        <f t="shared" si="25"/>
        <v>0</v>
      </c>
      <c r="H247" s="30">
        <f t="shared" si="26"/>
        <v>0</v>
      </c>
      <c r="I247" s="29">
        <f>SANTANDER!D250</f>
        <v>0</v>
      </c>
      <c r="J247" s="30">
        <f t="shared" si="27"/>
        <v>0</v>
      </c>
      <c r="K247" s="30">
        <f t="shared" si="28"/>
        <v>0</v>
      </c>
      <c r="L247" s="30">
        <f>SANTANDER!C250</f>
        <v>0</v>
      </c>
      <c r="M247" s="88">
        <f>SANTANDER!E250</f>
        <v>0</v>
      </c>
      <c r="N247" s="29"/>
      <c r="O247" s="31"/>
    </row>
    <row r="248" spans="1:15" x14ac:dyDescent="0.2">
      <c r="A248" s="25">
        <f>SANTANDER!A251</f>
        <v>0</v>
      </c>
      <c r="B248" s="26"/>
      <c r="C248" s="27">
        <f>SANTANDER!B251</f>
        <v>0</v>
      </c>
      <c r="D248" s="28"/>
      <c r="E248" s="28">
        <f>SANTANDER!L251</f>
        <v>0</v>
      </c>
      <c r="F248" s="28">
        <f>SANTANDER!K251</f>
        <v>0</v>
      </c>
      <c r="G248" s="29">
        <f t="shared" si="25"/>
        <v>0</v>
      </c>
      <c r="H248" s="30">
        <f t="shared" si="26"/>
        <v>0</v>
      </c>
      <c r="I248" s="29">
        <f>SANTANDER!D251</f>
        <v>0</v>
      </c>
      <c r="J248" s="30">
        <f t="shared" si="27"/>
        <v>0</v>
      </c>
      <c r="K248" s="30">
        <f t="shared" si="28"/>
        <v>0</v>
      </c>
      <c r="L248" s="30">
        <f>SANTANDER!C251</f>
        <v>0</v>
      </c>
      <c r="M248" s="88">
        <f>SANTANDER!E251</f>
        <v>0</v>
      </c>
      <c r="N248" s="29"/>
      <c r="O248" s="31"/>
    </row>
    <row r="249" spans="1:15" x14ac:dyDescent="0.2">
      <c r="A249" s="25">
        <f>SANTANDER!A252</f>
        <v>0</v>
      </c>
      <c r="B249" s="26"/>
      <c r="C249" s="27">
        <f>SANTANDER!B252</f>
        <v>0</v>
      </c>
      <c r="D249" s="28"/>
      <c r="E249" s="28">
        <f>SANTANDER!L252</f>
        <v>0</v>
      </c>
      <c r="F249" s="28">
        <f>SANTANDER!K252</f>
        <v>0</v>
      </c>
      <c r="G249" s="29">
        <f t="shared" si="25"/>
        <v>0</v>
      </c>
      <c r="H249" s="30">
        <f t="shared" si="26"/>
        <v>0</v>
      </c>
      <c r="I249" s="29">
        <f>SANTANDER!D252</f>
        <v>0</v>
      </c>
      <c r="J249" s="30">
        <f t="shared" si="27"/>
        <v>0</v>
      </c>
      <c r="K249" s="30">
        <f t="shared" si="28"/>
        <v>0</v>
      </c>
      <c r="L249" s="30">
        <f>SANTANDER!C252</f>
        <v>0</v>
      </c>
      <c r="M249" s="88">
        <f>SANTANDER!E252</f>
        <v>0</v>
      </c>
      <c r="N249" s="29"/>
      <c r="O249" s="31"/>
    </row>
    <row r="250" spans="1:15" x14ac:dyDescent="0.2">
      <c r="A250" s="25">
        <f>SANTANDER!A253</f>
        <v>0</v>
      </c>
      <c r="B250" s="26"/>
      <c r="C250" s="27">
        <f>SANTANDER!B253</f>
        <v>0</v>
      </c>
      <c r="D250" s="28"/>
      <c r="E250" s="28">
        <f>SANTANDER!L253</f>
        <v>0</v>
      </c>
      <c r="F250" s="28">
        <f>SANTANDER!K253</f>
        <v>0</v>
      </c>
      <c r="G250" s="29">
        <f t="shared" si="25"/>
        <v>0</v>
      </c>
      <c r="H250" s="30">
        <f t="shared" si="26"/>
        <v>0</v>
      </c>
      <c r="I250" s="29">
        <f>SANTANDER!D253</f>
        <v>0</v>
      </c>
      <c r="J250" s="30">
        <f t="shared" si="27"/>
        <v>0</v>
      </c>
      <c r="K250" s="30">
        <f t="shared" si="28"/>
        <v>0</v>
      </c>
      <c r="L250" s="30">
        <f>SANTANDER!C253</f>
        <v>0</v>
      </c>
      <c r="M250" s="88">
        <f>SANTANDER!E253</f>
        <v>0</v>
      </c>
      <c r="N250" s="29"/>
      <c r="O250" s="31"/>
    </row>
    <row r="251" spans="1:15" x14ac:dyDescent="0.2">
      <c r="A251" s="25">
        <f>SANTANDER!A254</f>
        <v>0</v>
      </c>
      <c r="B251" s="26"/>
      <c r="C251" s="27">
        <f>SANTANDER!B254</f>
        <v>0</v>
      </c>
      <c r="D251" s="28"/>
      <c r="E251" s="28">
        <f>SANTANDER!L254</f>
        <v>0</v>
      </c>
      <c r="F251" s="28">
        <f>SANTANDER!K254</f>
        <v>0</v>
      </c>
      <c r="G251" s="29">
        <f t="shared" si="25"/>
        <v>0</v>
      </c>
      <c r="H251" s="30">
        <f t="shared" si="26"/>
        <v>0</v>
      </c>
      <c r="I251" s="29">
        <f>SANTANDER!D254</f>
        <v>0</v>
      </c>
      <c r="J251" s="30">
        <f t="shared" si="27"/>
        <v>0</v>
      </c>
      <c r="K251" s="30">
        <f t="shared" si="28"/>
        <v>0</v>
      </c>
      <c r="L251" s="30">
        <f>SANTANDER!C254</f>
        <v>0</v>
      </c>
      <c r="M251" s="88">
        <f>SANTANDER!E254</f>
        <v>0</v>
      </c>
      <c r="N251" s="29"/>
      <c r="O251" s="31"/>
    </row>
    <row r="252" spans="1:15" x14ac:dyDescent="0.2">
      <c r="A252" s="25">
        <f>SANTANDER!A255</f>
        <v>0</v>
      </c>
      <c r="B252" s="26"/>
      <c r="C252" s="27">
        <f>SANTANDER!B255</f>
        <v>0</v>
      </c>
      <c r="D252" s="28"/>
      <c r="E252" s="28">
        <f>SANTANDER!L255</f>
        <v>0</v>
      </c>
      <c r="F252" s="28">
        <f>SANTANDER!K255</f>
        <v>0</v>
      </c>
      <c r="G252" s="29">
        <f t="shared" si="25"/>
        <v>0</v>
      </c>
      <c r="H252" s="30">
        <f t="shared" si="26"/>
        <v>0</v>
      </c>
      <c r="I252" s="29">
        <f>SANTANDER!D255</f>
        <v>0</v>
      </c>
      <c r="J252" s="30">
        <f t="shared" si="27"/>
        <v>0</v>
      </c>
      <c r="K252" s="30">
        <f t="shared" si="28"/>
        <v>0</v>
      </c>
      <c r="L252" s="30">
        <f>SANTANDER!C255</f>
        <v>0</v>
      </c>
      <c r="M252" s="88">
        <f>SANTANDER!E255</f>
        <v>0</v>
      </c>
      <c r="N252" s="29"/>
      <c r="O252" s="31"/>
    </row>
    <row r="253" spans="1:15" x14ac:dyDescent="0.2">
      <c r="A253" s="25">
        <f>SANTANDER!A256</f>
        <v>0</v>
      </c>
      <c r="B253" s="26"/>
      <c r="C253" s="27">
        <f>SANTANDER!B256</f>
        <v>0</v>
      </c>
      <c r="D253" s="28"/>
      <c r="E253" s="28">
        <f>SANTANDER!L256</f>
        <v>0</v>
      </c>
      <c r="F253" s="28">
        <f>SANTANDER!K256</f>
        <v>0</v>
      </c>
      <c r="G253" s="29">
        <f t="shared" si="25"/>
        <v>0</v>
      </c>
      <c r="H253" s="30">
        <f t="shared" si="26"/>
        <v>0</v>
      </c>
      <c r="I253" s="29">
        <f>SANTANDER!D256</f>
        <v>0</v>
      </c>
      <c r="J253" s="30">
        <f t="shared" si="27"/>
        <v>0</v>
      </c>
      <c r="K253" s="30">
        <f t="shared" si="28"/>
        <v>0</v>
      </c>
      <c r="L253" s="30">
        <f>SANTANDER!C256</f>
        <v>0</v>
      </c>
      <c r="M253" s="88">
        <f>SANTANDER!E256</f>
        <v>0</v>
      </c>
      <c r="N253" s="29"/>
      <c r="O253" s="31"/>
    </row>
    <row r="254" spans="1:15" x14ac:dyDescent="0.2">
      <c r="A254" s="25">
        <f>SANTANDER!A257</f>
        <v>0</v>
      </c>
      <c r="B254" s="26"/>
      <c r="C254" s="27">
        <f>SANTANDER!B257</f>
        <v>0</v>
      </c>
      <c r="D254" s="28"/>
      <c r="E254" s="28">
        <f>SANTANDER!L257</f>
        <v>0</v>
      </c>
      <c r="F254" s="28">
        <f>SANTANDER!K257</f>
        <v>0</v>
      </c>
      <c r="G254" s="29">
        <f t="shared" si="25"/>
        <v>0</v>
      </c>
      <c r="H254" s="30">
        <f t="shared" si="26"/>
        <v>0</v>
      </c>
      <c r="I254" s="29">
        <f>SANTANDER!D257</f>
        <v>0</v>
      </c>
      <c r="J254" s="30">
        <f t="shared" si="27"/>
        <v>0</v>
      </c>
      <c r="K254" s="30">
        <f t="shared" si="28"/>
        <v>0</v>
      </c>
      <c r="L254" s="30">
        <f>SANTANDER!C257</f>
        <v>0</v>
      </c>
      <c r="M254" s="88">
        <f>SANTANDER!E257</f>
        <v>0</v>
      </c>
      <c r="N254" s="29"/>
      <c r="O254" s="31"/>
    </row>
    <row r="255" spans="1:15" x14ac:dyDescent="0.2">
      <c r="A255" s="25">
        <f>SANTANDER!A258</f>
        <v>0</v>
      </c>
      <c r="B255" s="26"/>
      <c r="C255" s="27">
        <f>SANTANDER!B258</f>
        <v>0</v>
      </c>
      <c r="D255" s="28"/>
      <c r="E255" s="28">
        <f>SANTANDER!L258</f>
        <v>0</v>
      </c>
      <c r="F255" s="28">
        <f>SANTANDER!K258</f>
        <v>0</v>
      </c>
      <c r="G255" s="29">
        <f t="shared" si="25"/>
        <v>0</v>
      </c>
      <c r="H255" s="30">
        <f t="shared" si="26"/>
        <v>0</v>
      </c>
      <c r="I255" s="29">
        <f>SANTANDER!D258</f>
        <v>0</v>
      </c>
      <c r="J255" s="30">
        <f t="shared" si="27"/>
        <v>0</v>
      </c>
      <c r="K255" s="30">
        <f t="shared" si="28"/>
        <v>0</v>
      </c>
      <c r="L255" s="30">
        <f>SANTANDER!C258</f>
        <v>0</v>
      </c>
      <c r="M255" s="88">
        <f>SANTANDER!E258</f>
        <v>0</v>
      </c>
      <c r="N255" s="29"/>
      <c r="O255" s="31"/>
    </row>
    <row r="256" spans="1:15" x14ac:dyDescent="0.2">
      <c r="A256" s="25">
        <f>SANTANDER!A259</f>
        <v>0</v>
      </c>
      <c r="B256" s="26"/>
      <c r="C256" s="27">
        <f>SANTANDER!B259</f>
        <v>0</v>
      </c>
      <c r="D256" s="28"/>
      <c r="E256" s="28">
        <f>SANTANDER!L259</f>
        <v>0</v>
      </c>
      <c r="F256" s="28">
        <f>SANTANDER!K259</f>
        <v>0</v>
      </c>
      <c r="G256" s="29">
        <f t="shared" si="25"/>
        <v>0</v>
      </c>
      <c r="H256" s="30">
        <f t="shared" si="26"/>
        <v>0</v>
      </c>
      <c r="I256" s="29">
        <f>SANTANDER!D259</f>
        <v>0</v>
      </c>
      <c r="J256" s="30">
        <f t="shared" si="27"/>
        <v>0</v>
      </c>
      <c r="K256" s="30">
        <f t="shared" si="28"/>
        <v>0</v>
      </c>
      <c r="L256" s="30">
        <f>SANTANDER!C259</f>
        <v>0</v>
      </c>
      <c r="M256" s="88">
        <f>SANTANDER!E259</f>
        <v>0</v>
      </c>
      <c r="N256" s="29"/>
      <c r="O256" s="31"/>
    </row>
    <row r="257" spans="1:15" x14ac:dyDescent="0.2">
      <c r="A257" s="25">
        <f>SANTANDER!A260</f>
        <v>0</v>
      </c>
      <c r="B257" s="26"/>
      <c r="C257" s="27">
        <f>SANTANDER!B260</f>
        <v>0</v>
      </c>
      <c r="D257" s="28"/>
      <c r="E257" s="28">
        <f>SANTANDER!L260</f>
        <v>0</v>
      </c>
      <c r="F257" s="28">
        <f>SANTANDER!K260</f>
        <v>0</v>
      </c>
      <c r="G257" s="29">
        <f t="shared" si="25"/>
        <v>0</v>
      </c>
      <c r="H257" s="30">
        <f t="shared" si="26"/>
        <v>0</v>
      </c>
      <c r="I257" s="29">
        <f>SANTANDER!D260</f>
        <v>0</v>
      </c>
      <c r="J257" s="30">
        <f t="shared" si="27"/>
        <v>0</v>
      </c>
      <c r="K257" s="30">
        <f t="shared" si="28"/>
        <v>0</v>
      </c>
      <c r="L257" s="30">
        <f>SANTANDER!C260</f>
        <v>0</v>
      </c>
      <c r="M257" s="88">
        <f>SANTANDER!E260</f>
        <v>0</v>
      </c>
      <c r="N257" s="29"/>
      <c r="O257" s="31"/>
    </row>
    <row r="258" spans="1:15" x14ac:dyDescent="0.2">
      <c r="A258" s="25">
        <f>SANTANDER!A261</f>
        <v>0</v>
      </c>
      <c r="B258" s="26"/>
      <c r="C258" s="27">
        <f>SANTANDER!B261</f>
        <v>0</v>
      </c>
      <c r="D258" s="28"/>
      <c r="E258" s="28">
        <f>SANTANDER!L261</f>
        <v>0</v>
      </c>
      <c r="F258" s="28">
        <f>SANTANDER!K261</f>
        <v>0</v>
      </c>
      <c r="G258" s="29">
        <f t="shared" si="25"/>
        <v>0</v>
      </c>
      <c r="H258" s="30">
        <f t="shared" si="26"/>
        <v>0</v>
      </c>
      <c r="I258" s="29">
        <f>SANTANDER!D261</f>
        <v>0</v>
      </c>
      <c r="J258" s="30">
        <f t="shared" si="27"/>
        <v>0</v>
      </c>
      <c r="K258" s="30">
        <f t="shared" si="28"/>
        <v>0</v>
      </c>
      <c r="L258" s="30">
        <f>SANTANDER!C261</f>
        <v>0</v>
      </c>
      <c r="M258" s="88">
        <f>SANTANDER!E261</f>
        <v>0</v>
      </c>
      <c r="N258" s="29"/>
      <c r="O258" s="31"/>
    </row>
    <row r="259" spans="1:15" x14ac:dyDescent="0.2">
      <c r="A259" s="25">
        <f>SANTANDER!A262</f>
        <v>0</v>
      </c>
      <c r="B259" s="26"/>
      <c r="C259" s="27">
        <f>SANTANDER!B262</f>
        <v>0</v>
      </c>
      <c r="D259" s="28"/>
      <c r="E259" s="28">
        <f>SANTANDER!L262</f>
        <v>0</v>
      </c>
      <c r="F259" s="28">
        <f>SANTANDER!K262</f>
        <v>0</v>
      </c>
      <c r="G259" s="29">
        <f t="shared" si="25"/>
        <v>0</v>
      </c>
      <c r="H259" s="30">
        <f t="shared" si="26"/>
        <v>0</v>
      </c>
      <c r="I259" s="29">
        <f>SANTANDER!D262</f>
        <v>0</v>
      </c>
      <c r="J259" s="30">
        <f t="shared" si="27"/>
        <v>0</v>
      </c>
      <c r="K259" s="30">
        <f t="shared" si="28"/>
        <v>0</v>
      </c>
      <c r="L259" s="30">
        <f>SANTANDER!C262</f>
        <v>0</v>
      </c>
      <c r="M259" s="88">
        <f>SANTANDER!E262</f>
        <v>0</v>
      </c>
      <c r="N259" s="29"/>
      <c r="O259" s="31"/>
    </row>
    <row r="260" spans="1:15" x14ac:dyDescent="0.2">
      <c r="A260" s="25">
        <f>SANTANDER!A263</f>
        <v>0</v>
      </c>
      <c r="B260" s="26"/>
      <c r="C260" s="27">
        <f>SANTANDER!B263</f>
        <v>0</v>
      </c>
      <c r="D260" s="28"/>
      <c r="E260" s="28">
        <f>SANTANDER!L263</f>
        <v>0</v>
      </c>
      <c r="F260" s="28">
        <f>SANTANDER!K263</f>
        <v>0</v>
      </c>
      <c r="G260" s="29">
        <f t="shared" ref="G260:G315" si="29">I260/1.16</f>
        <v>0</v>
      </c>
      <c r="H260" s="30">
        <f t="shared" ref="H260:H315" si="30">G260*0.16</f>
        <v>0</v>
      </c>
      <c r="I260" s="29">
        <f>SANTANDER!D263</f>
        <v>0</v>
      </c>
      <c r="J260" s="30">
        <f t="shared" si="27"/>
        <v>0</v>
      </c>
      <c r="K260" s="30">
        <f t="shared" ref="K260:K315" si="31">J260*0.16</f>
        <v>0</v>
      </c>
      <c r="L260" s="30">
        <f>SANTANDER!C263</f>
        <v>0</v>
      </c>
      <c r="M260" s="88">
        <f>SANTANDER!E263</f>
        <v>0</v>
      </c>
      <c r="N260" s="29"/>
      <c r="O260" s="31"/>
    </row>
    <row r="261" spans="1:15" x14ac:dyDescent="0.2">
      <c r="A261" s="25">
        <f>SANTANDER!A264</f>
        <v>0</v>
      </c>
      <c r="B261" s="26"/>
      <c r="C261" s="27">
        <f>SANTANDER!B264</f>
        <v>0</v>
      </c>
      <c r="D261" s="28"/>
      <c r="E261" s="28">
        <f>SANTANDER!L264</f>
        <v>0</v>
      </c>
      <c r="F261" s="28">
        <f>SANTANDER!K264</f>
        <v>0</v>
      </c>
      <c r="G261" s="29">
        <f t="shared" si="29"/>
        <v>0</v>
      </c>
      <c r="H261" s="30">
        <f t="shared" si="30"/>
        <v>0</v>
      </c>
      <c r="I261" s="29">
        <f>SANTANDER!D264</f>
        <v>0</v>
      </c>
      <c r="J261" s="30">
        <f t="shared" ref="J261:J315" si="32">L261/1.16</f>
        <v>0</v>
      </c>
      <c r="K261" s="30">
        <f t="shared" si="31"/>
        <v>0</v>
      </c>
      <c r="L261" s="30">
        <f>SANTANDER!C264</f>
        <v>0</v>
      </c>
      <c r="M261" s="88">
        <f>SANTANDER!E264</f>
        <v>0</v>
      </c>
      <c r="N261" s="29"/>
      <c r="O261" s="31"/>
    </row>
    <row r="262" spans="1:15" x14ac:dyDescent="0.2">
      <c r="A262" s="25">
        <f>SANTANDER!A265</f>
        <v>0</v>
      </c>
      <c r="B262" s="26"/>
      <c r="C262" s="27">
        <f>SANTANDER!B265</f>
        <v>0</v>
      </c>
      <c r="D262" s="28"/>
      <c r="E262" s="28">
        <f>SANTANDER!L265</f>
        <v>0</v>
      </c>
      <c r="F262" s="28">
        <f>SANTANDER!K265</f>
        <v>0</v>
      </c>
      <c r="G262" s="29">
        <f t="shared" si="29"/>
        <v>0</v>
      </c>
      <c r="H262" s="30">
        <f t="shared" si="30"/>
        <v>0</v>
      </c>
      <c r="I262" s="29">
        <f>SANTANDER!D265</f>
        <v>0</v>
      </c>
      <c r="J262" s="30">
        <f t="shared" si="32"/>
        <v>0</v>
      </c>
      <c r="K262" s="30">
        <f t="shared" si="31"/>
        <v>0</v>
      </c>
      <c r="L262" s="30">
        <f>SANTANDER!C265</f>
        <v>0</v>
      </c>
      <c r="M262" s="88">
        <f>SANTANDER!E265</f>
        <v>0</v>
      </c>
      <c r="N262" s="29"/>
      <c r="O262" s="31"/>
    </row>
    <row r="263" spans="1:15" x14ac:dyDescent="0.2">
      <c r="A263" s="25">
        <f>SANTANDER!A266</f>
        <v>0</v>
      </c>
      <c r="B263" s="26"/>
      <c r="C263" s="27">
        <f>SANTANDER!B266</f>
        <v>0</v>
      </c>
      <c r="D263" s="28"/>
      <c r="E263" s="28">
        <f>SANTANDER!L266</f>
        <v>0</v>
      </c>
      <c r="F263" s="28">
        <f>SANTANDER!K266</f>
        <v>0</v>
      </c>
      <c r="G263" s="29">
        <f t="shared" si="29"/>
        <v>0</v>
      </c>
      <c r="H263" s="30">
        <f t="shared" si="30"/>
        <v>0</v>
      </c>
      <c r="I263" s="29">
        <f>SANTANDER!D266</f>
        <v>0</v>
      </c>
      <c r="J263" s="30">
        <f t="shared" si="32"/>
        <v>0</v>
      </c>
      <c r="K263" s="30">
        <f t="shared" si="31"/>
        <v>0</v>
      </c>
      <c r="L263" s="30">
        <f>SANTANDER!C266</f>
        <v>0</v>
      </c>
      <c r="M263" s="88">
        <f>SANTANDER!E266</f>
        <v>0</v>
      </c>
      <c r="N263" s="29"/>
      <c r="O263" s="31"/>
    </row>
    <row r="264" spans="1:15" x14ac:dyDescent="0.2">
      <c r="A264" s="25">
        <f>SANTANDER!A267</f>
        <v>0</v>
      </c>
      <c r="B264" s="26"/>
      <c r="C264" s="27">
        <f>SANTANDER!B267</f>
        <v>0</v>
      </c>
      <c r="D264" s="28"/>
      <c r="E264" s="28">
        <f>SANTANDER!L267</f>
        <v>0</v>
      </c>
      <c r="F264" s="28">
        <f>SANTANDER!K267</f>
        <v>0</v>
      </c>
      <c r="G264" s="29">
        <f t="shared" si="29"/>
        <v>0</v>
      </c>
      <c r="H264" s="30">
        <f t="shared" si="30"/>
        <v>0</v>
      </c>
      <c r="I264" s="29">
        <f>SANTANDER!D267</f>
        <v>0</v>
      </c>
      <c r="J264" s="30">
        <f t="shared" si="32"/>
        <v>0</v>
      </c>
      <c r="K264" s="30">
        <f t="shared" si="31"/>
        <v>0</v>
      </c>
      <c r="L264" s="30">
        <f>SANTANDER!C267</f>
        <v>0</v>
      </c>
      <c r="M264" s="88">
        <f>SANTANDER!E267</f>
        <v>0</v>
      </c>
      <c r="N264" s="29"/>
      <c r="O264" s="31"/>
    </row>
    <row r="265" spans="1:15" x14ac:dyDescent="0.2">
      <c r="A265" s="25">
        <f>SANTANDER!A268</f>
        <v>0</v>
      </c>
      <c r="B265" s="26"/>
      <c r="C265" s="27">
        <f>SANTANDER!B268</f>
        <v>0</v>
      </c>
      <c r="D265" s="28"/>
      <c r="E265" s="28">
        <f>SANTANDER!L268</f>
        <v>0</v>
      </c>
      <c r="F265" s="28">
        <f>SANTANDER!K268</f>
        <v>0</v>
      </c>
      <c r="G265" s="29">
        <f t="shared" si="29"/>
        <v>0</v>
      </c>
      <c r="H265" s="30">
        <f t="shared" si="30"/>
        <v>0</v>
      </c>
      <c r="I265" s="29">
        <f>SANTANDER!D268</f>
        <v>0</v>
      </c>
      <c r="J265" s="30">
        <f t="shared" si="32"/>
        <v>0</v>
      </c>
      <c r="K265" s="30">
        <f t="shared" si="31"/>
        <v>0</v>
      </c>
      <c r="L265" s="30">
        <f>SANTANDER!C268</f>
        <v>0</v>
      </c>
      <c r="M265" s="88">
        <f>SANTANDER!E268</f>
        <v>0</v>
      </c>
      <c r="N265" s="29"/>
      <c r="O265" s="31"/>
    </row>
    <row r="266" spans="1:15" x14ac:dyDescent="0.2">
      <c r="A266" s="25">
        <f>SANTANDER!A269</f>
        <v>0</v>
      </c>
      <c r="B266" s="26"/>
      <c r="C266" s="27">
        <f>SANTANDER!B269</f>
        <v>0</v>
      </c>
      <c r="D266" s="28"/>
      <c r="E266" s="28">
        <f>SANTANDER!L269</f>
        <v>0</v>
      </c>
      <c r="F266" s="28">
        <f>SANTANDER!K269</f>
        <v>0</v>
      </c>
      <c r="G266" s="29">
        <f t="shared" si="29"/>
        <v>0</v>
      </c>
      <c r="H266" s="30">
        <f t="shared" si="30"/>
        <v>0</v>
      </c>
      <c r="I266" s="29">
        <f>SANTANDER!D269</f>
        <v>0</v>
      </c>
      <c r="J266" s="30">
        <f t="shared" si="32"/>
        <v>0</v>
      </c>
      <c r="K266" s="30">
        <f t="shared" si="31"/>
        <v>0</v>
      </c>
      <c r="L266" s="30">
        <f>SANTANDER!C269</f>
        <v>0</v>
      </c>
      <c r="M266" s="88">
        <f>SANTANDER!E269</f>
        <v>0</v>
      </c>
      <c r="N266" s="29"/>
      <c r="O266" s="31"/>
    </row>
    <row r="267" spans="1:15" x14ac:dyDescent="0.2">
      <c r="A267" s="25">
        <f>SANTANDER!A270</f>
        <v>0</v>
      </c>
      <c r="B267" s="26"/>
      <c r="C267" s="27">
        <f>SANTANDER!B270</f>
        <v>0</v>
      </c>
      <c r="D267" s="28"/>
      <c r="E267" s="28">
        <f>SANTANDER!L270</f>
        <v>0</v>
      </c>
      <c r="F267" s="28">
        <f>SANTANDER!K270</f>
        <v>0</v>
      </c>
      <c r="G267" s="29">
        <f t="shared" si="29"/>
        <v>0</v>
      </c>
      <c r="H267" s="30">
        <f t="shared" si="30"/>
        <v>0</v>
      </c>
      <c r="I267" s="29">
        <f>SANTANDER!D270</f>
        <v>0</v>
      </c>
      <c r="J267" s="30">
        <f t="shared" si="32"/>
        <v>0</v>
      </c>
      <c r="K267" s="30">
        <f t="shared" si="31"/>
        <v>0</v>
      </c>
      <c r="L267" s="30">
        <f>SANTANDER!C270</f>
        <v>0</v>
      </c>
      <c r="M267" s="88">
        <f>SANTANDER!E270</f>
        <v>0</v>
      </c>
      <c r="N267" s="29"/>
      <c r="O267" s="31"/>
    </row>
    <row r="268" spans="1:15" x14ac:dyDescent="0.2">
      <c r="A268" s="25">
        <f>SANTANDER!A271</f>
        <v>0</v>
      </c>
      <c r="B268" s="26"/>
      <c r="C268" s="27">
        <f>SANTANDER!B271</f>
        <v>0</v>
      </c>
      <c r="D268" s="28"/>
      <c r="E268" s="28">
        <f>SANTANDER!L271</f>
        <v>0</v>
      </c>
      <c r="F268" s="28">
        <f>SANTANDER!K271</f>
        <v>0</v>
      </c>
      <c r="G268" s="29">
        <f t="shared" si="29"/>
        <v>0</v>
      </c>
      <c r="H268" s="30">
        <f t="shared" si="30"/>
        <v>0</v>
      </c>
      <c r="I268" s="29">
        <f>SANTANDER!D271</f>
        <v>0</v>
      </c>
      <c r="J268" s="30">
        <f t="shared" si="32"/>
        <v>0</v>
      </c>
      <c r="K268" s="30">
        <f t="shared" si="31"/>
        <v>0</v>
      </c>
      <c r="L268" s="30">
        <f>SANTANDER!C271</f>
        <v>0</v>
      </c>
      <c r="M268" s="88">
        <f>SANTANDER!E271</f>
        <v>0</v>
      </c>
      <c r="N268" s="29"/>
      <c r="O268" s="31"/>
    </row>
    <row r="269" spans="1:15" x14ac:dyDescent="0.2">
      <c r="A269" s="25">
        <f>SANTANDER!A272</f>
        <v>0</v>
      </c>
      <c r="B269" s="26"/>
      <c r="C269" s="27">
        <f>SANTANDER!B272</f>
        <v>0</v>
      </c>
      <c r="D269" s="28"/>
      <c r="E269" s="28">
        <f>SANTANDER!L272</f>
        <v>0</v>
      </c>
      <c r="F269" s="28">
        <f>SANTANDER!K272</f>
        <v>0</v>
      </c>
      <c r="G269" s="29">
        <f t="shared" si="29"/>
        <v>0</v>
      </c>
      <c r="H269" s="30">
        <f t="shared" si="30"/>
        <v>0</v>
      </c>
      <c r="I269" s="29">
        <f>SANTANDER!D272</f>
        <v>0</v>
      </c>
      <c r="J269" s="30">
        <f t="shared" si="32"/>
        <v>0</v>
      </c>
      <c r="K269" s="30">
        <f t="shared" si="31"/>
        <v>0</v>
      </c>
      <c r="L269" s="30">
        <f>SANTANDER!C272</f>
        <v>0</v>
      </c>
      <c r="M269" s="88">
        <f>SANTANDER!E272</f>
        <v>0</v>
      </c>
      <c r="N269" s="29"/>
      <c r="O269" s="31"/>
    </row>
    <row r="270" spans="1:15" x14ac:dyDescent="0.2">
      <c r="A270" s="25">
        <f>SANTANDER!A273</f>
        <v>0</v>
      </c>
      <c r="B270" s="26"/>
      <c r="C270" s="27">
        <f>SANTANDER!B273</f>
        <v>0</v>
      </c>
      <c r="D270" s="28"/>
      <c r="E270" s="28">
        <f>SANTANDER!L273</f>
        <v>0</v>
      </c>
      <c r="F270" s="28">
        <f>SANTANDER!K273</f>
        <v>0</v>
      </c>
      <c r="G270" s="29">
        <f t="shared" si="29"/>
        <v>0</v>
      </c>
      <c r="H270" s="30">
        <f t="shared" si="30"/>
        <v>0</v>
      </c>
      <c r="I270" s="29">
        <f>SANTANDER!D273</f>
        <v>0</v>
      </c>
      <c r="J270" s="30">
        <f t="shared" si="32"/>
        <v>0</v>
      </c>
      <c r="K270" s="30">
        <f t="shared" si="31"/>
        <v>0</v>
      </c>
      <c r="L270" s="30">
        <f>SANTANDER!C273</f>
        <v>0</v>
      </c>
      <c r="M270" s="88">
        <f>SANTANDER!E273</f>
        <v>0</v>
      </c>
      <c r="N270" s="29"/>
      <c r="O270" s="31"/>
    </row>
    <row r="271" spans="1:15" x14ac:dyDescent="0.2">
      <c r="A271" s="25">
        <f>SANTANDER!A274</f>
        <v>0</v>
      </c>
      <c r="B271" s="26"/>
      <c r="C271" s="27">
        <f>SANTANDER!B274</f>
        <v>0</v>
      </c>
      <c r="D271" s="28"/>
      <c r="E271" s="28">
        <f>SANTANDER!L274</f>
        <v>0</v>
      </c>
      <c r="F271" s="28">
        <f>SANTANDER!K274</f>
        <v>0</v>
      </c>
      <c r="G271" s="29">
        <f t="shared" si="29"/>
        <v>0</v>
      </c>
      <c r="H271" s="30">
        <f t="shared" si="30"/>
        <v>0</v>
      </c>
      <c r="I271" s="29">
        <f>SANTANDER!D274</f>
        <v>0</v>
      </c>
      <c r="J271" s="30">
        <f t="shared" si="32"/>
        <v>0</v>
      </c>
      <c r="K271" s="30">
        <f t="shared" si="31"/>
        <v>0</v>
      </c>
      <c r="L271" s="30">
        <f>SANTANDER!C274</f>
        <v>0</v>
      </c>
      <c r="M271" s="88">
        <f>SANTANDER!E274</f>
        <v>0</v>
      </c>
      <c r="N271" s="29"/>
      <c r="O271" s="31"/>
    </row>
    <row r="272" spans="1:15" x14ac:dyDescent="0.2">
      <c r="A272" s="25">
        <f>SANTANDER!A275</f>
        <v>0</v>
      </c>
      <c r="B272" s="26"/>
      <c r="C272" s="27">
        <f>SANTANDER!B275</f>
        <v>0</v>
      </c>
      <c r="D272" s="28"/>
      <c r="E272" s="28">
        <f>SANTANDER!L275</f>
        <v>0</v>
      </c>
      <c r="F272" s="28">
        <f>SANTANDER!K275</f>
        <v>0</v>
      </c>
      <c r="G272" s="29">
        <f t="shared" si="29"/>
        <v>0</v>
      </c>
      <c r="H272" s="30">
        <f t="shared" si="30"/>
        <v>0</v>
      </c>
      <c r="I272" s="29">
        <f>SANTANDER!D275</f>
        <v>0</v>
      </c>
      <c r="J272" s="30">
        <f t="shared" si="32"/>
        <v>0</v>
      </c>
      <c r="K272" s="30">
        <f t="shared" si="31"/>
        <v>0</v>
      </c>
      <c r="L272" s="30">
        <f>SANTANDER!C275</f>
        <v>0</v>
      </c>
      <c r="M272" s="88">
        <f>SANTANDER!E275</f>
        <v>0</v>
      </c>
      <c r="N272" s="29"/>
      <c r="O272" s="31"/>
    </row>
    <row r="273" spans="1:15" x14ac:dyDescent="0.2">
      <c r="A273" s="25">
        <f>SANTANDER!A276</f>
        <v>0</v>
      </c>
      <c r="B273" s="26"/>
      <c r="C273" s="27">
        <f>SANTANDER!B276</f>
        <v>0</v>
      </c>
      <c r="D273" s="28"/>
      <c r="E273" s="28">
        <f>SANTANDER!L276</f>
        <v>0</v>
      </c>
      <c r="F273" s="28">
        <f>SANTANDER!K276</f>
        <v>0</v>
      </c>
      <c r="G273" s="29">
        <f t="shared" si="29"/>
        <v>0</v>
      </c>
      <c r="H273" s="30">
        <f t="shared" si="30"/>
        <v>0</v>
      </c>
      <c r="I273" s="29">
        <f>SANTANDER!D276</f>
        <v>0</v>
      </c>
      <c r="J273" s="30">
        <f t="shared" si="32"/>
        <v>0</v>
      </c>
      <c r="K273" s="30">
        <f t="shared" si="31"/>
        <v>0</v>
      </c>
      <c r="L273" s="30">
        <f>SANTANDER!C276</f>
        <v>0</v>
      </c>
      <c r="M273" s="88">
        <f>SANTANDER!E276</f>
        <v>0</v>
      </c>
      <c r="N273" s="29"/>
      <c r="O273" s="31"/>
    </row>
    <row r="274" spans="1:15" x14ac:dyDescent="0.2">
      <c r="A274" s="25">
        <f>SANTANDER!A277</f>
        <v>0</v>
      </c>
      <c r="B274" s="26"/>
      <c r="C274" s="27">
        <f>SANTANDER!B277</f>
        <v>0</v>
      </c>
      <c r="D274" s="28"/>
      <c r="E274" s="28">
        <f>SANTANDER!L277</f>
        <v>0</v>
      </c>
      <c r="F274" s="28">
        <f>SANTANDER!K277</f>
        <v>0</v>
      </c>
      <c r="G274" s="29">
        <f t="shared" si="29"/>
        <v>0</v>
      </c>
      <c r="H274" s="30">
        <f t="shared" si="30"/>
        <v>0</v>
      </c>
      <c r="I274" s="29">
        <f>SANTANDER!D277</f>
        <v>0</v>
      </c>
      <c r="J274" s="30">
        <f t="shared" si="32"/>
        <v>0</v>
      </c>
      <c r="K274" s="30">
        <f t="shared" si="31"/>
        <v>0</v>
      </c>
      <c r="L274" s="30">
        <f>SANTANDER!C277</f>
        <v>0</v>
      </c>
      <c r="M274" s="88">
        <f>SANTANDER!E277</f>
        <v>0</v>
      </c>
      <c r="N274" s="29"/>
      <c r="O274" s="31"/>
    </row>
    <row r="275" spans="1:15" x14ac:dyDescent="0.2">
      <c r="A275" s="25">
        <f>SANTANDER!A278</f>
        <v>0</v>
      </c>
      <c r="B275" s="26"/>
      <c r="C275" s="27">
        <f>SANTANDER!B278</f>
        <v>0</v>
      </c>
      <c r="D275" s="28"/>
      <c r="E275" s="28">
        <f>SANTANDER!L278</f>
        <v>0</v>
      </c>
      <c r="F275" s="28">
        <f>SANTANDER!K278</f>
        <v>0</v>
      </c>
      <c r="G275" s="29">
        <f t="shared" si="29"/>
        <v>0</v>
      </c>
      <c r="H275" s="30">
        <f t="shared" si="30"/>
        <v>0</v>
      </c>
      <c r="I275" s="29">
        <f>SANTANDER!D278</f>
        <v>0</v>
      </c>
      <c r="J275" s="30">
        <f t="shared" si="32"/>
        <v>0</v>
      </c>
      <c r="K275" s="30">
        <f t="shared" si="31"/>
        <v>0</v>
      </c>
      <c r="L275" s="30">
        <f>SANTANDER!C278</f>
        <v>0</v>
      </c>
      <c r="M275" s="88">
        <f>SANTANDER!E278</f>
        <v>0</v>
      </c>
      <c r="N275" s="29"/>
      <c r="O275" s="31"/>
    </row>
    <row r="276" spans="1:15" x14ac:dyDescent="0.2">
      <c r="A276" s="25">
        <f>SANTANDER!A279</f>
        <v>0</v>
      </c>
      <c r="B276" s="26"/>
      <c r="C276" s="27">
        <f>SANTANDER!B279</f>
        <v>0</v>
      </c>
      <c r="D276" s="28"/>
      <c r="E276" s="28">
        <f>SANTANDER!L279</f>
        <v>0</v>
      </c>
      <c r="F276" s="28">
        <f>SANTANDER!K279</f>
        <v>0</v>
      </c>
      <c r="G276" s="29">
        <f t="shared" si="29"/>
        <v>0</v>
      </c>
      <c r="H276" s="30">
        <f t="shared" si="30"/>
        <v>0</v>
      </c>
      <c r="I276" s="29">
        <f>SANTANDER!D279</f>
        <v>0</v>
      </c>
      <c r="J276" s="30">
        <f t="shared" si="32"/>
        <v>0</v>
      </c>
      <c r="K276" s="30">
        <f t="shared" si="31"/>
        <v>0</v>
      </c>
      <c r="L276" s="30">
        <f>SANTANDER!C279</f>
        <v>0</v>
      </c>
      <c r="M276" s="88">
        <f>SANTANDER!E279</f>
        <v>0</v>
      </c>
      <c r="N276" s="29"/>
      <c r="O276" s="31"/>
    </row>
    <row r="277" spans="1:15" x14ac:dyDescent="0.2">
      <c r="A277" s="25">
        <f>SANTANDER!A280</f>
        <v>0</v>
      </c>
      <c r="B277" s="26"/>
      <c r="C277" s="27">
        <f>SANTANDER!B280</f>
        <v>0</v>
      </c>
      <c r="D277" s="28"/>
      <c r="E277" s="28">
        <f>SANTANDER!L280</f>
        <v>0</v>
      </c>
      <c r="F277" s="28">
        <f>SANTANDER!K280</f>
        <v>0</v>
      </c>
      <c r="G277" s="29">
        <f t="shared" si="29"/>
        <v>0</v>
      </c>
      <c r="H277" s="30">
        <f t="shared" si="30"/>
        <v>0</v>
      </c>
      <c r="I277" s="29">
        <f>SANTANDER!D280</f>
        <v>0</v>
      </c>
      <c r="J277" s="30">
        <f t="shared" si="32"/>
        <v>0</v>
      </c>
      <c r="K277" s="30">
        <f t="shared" si="31"/>
        <v>0</v>
      </c>
      <c r="L277" s="30">
        <f>SANTANDER!C280</f>
        <v>0</v>
      </c>
      <c r="M277" s="88">
        <f>SANTANDER!E280</f>
        <v>0</v>
      </c>
      <c r="N277" s="29"/>
      <c r="O277" s="31"/>
    </row>
    <row r="278" spans="1:15" x14ac:dyDescent="0.2">
      <c r="A278" s="25">
        <f>SANTANDER!A281</f>
        <v>0</v>
      </c>
      <c r="B278" s="26"/>
      <c r="C278" s="27">
        <f>SANTANDER!B281</f>
        <v>0</v>
      </c>
      <c r="D278" s="28"/>
      <c r="E278" s="28">
        <f>SANTANDER!L281</f>
        <v>0</v>
      </c>
      <c r="F278" s="28">
        <f>SANTANDER!K281</f>
        <v>0</v>
      </c>
      <c r="G278" s="29">
        <f t="shared" si="29"/>
        <v>0</v>
      </c>
      <c r="H278" s="30">
        <f t="shared" si="30"/>
        <v>0</v>
      </c>
      <c r="I278" s="29">
        <f>SANTANDER!D281</f>
        <v>0</v>
      </c>
      <c r="J278" s="30">
        <f t="shared" si="32"/>
        <v>0</v>
      </c>
      <c r="K278" s="30">
        <f t="shared" si="31"/>
        <v>0</v>
      </c>
      <c r="L278" s="30">
        <f>SANTANDER!C281</f>
        <v>0</v>
      </c>
      <c r="M278" s="88">
        <f>SANTANDER!E281</f>
        <v>0</v>
      </c>
      <c r="N278" s="29"/>
      <c r="O278" s="31"/>
    </row>
    <row r="279" spans="1:15" x14ac:dyDescent="0.2">
      <c r="A279" s="25">
        <f>SANTANDER!A282</f>
        <v>0</v>
      </c>
      <c r="B279" s="26"/>
      <c r="C279" s="27">
        <f>SANTANDER!B282</f>
        <v>0</v>
      </c>
      <c r="D279" s="28"/>
      <c r="E279" s="28">
        <f>SANTANDER!L282</f>
        <v>0</v>
      </c>
      <c r="F279" s="28">
        <f>SANTANDER!K282</f>
        <v>0</v>
      </c>
      <c r="G279" s="29">
        <f t="shared" si="29"/>
        <v>0</v>
      </c>
      <c r="H279" s="30">
        <f t="shared" si="30"/>
        <v>0</v>
      </c>
      <c r="I279" s="29">
        <f>SANTANDER!D282</f>
        <v>0</v>
      </c>
      <c r="J279" s="30">
        <f t="shared" si="32"/>
        <v>0</v>
      </c>
      <c r="K279" s="30">
        <f t="shared" si="31"/>
        <v>0</v>
      </c>
      <c r="L279" s="30">
        <f>SANTANDER!C282</f>
        <v>0</v>
      </c>
      <c r="M279" s="88">
        <f>SANTANDER!E282</f>
        <v>0</v>
      </c>
      <c r="N279" s="29"/>
      <c r="O279" s="31"/>
    </row>
    <row r="280" spans="1:15" x14ac:dyDescent="0.2">
      <c r="A280" s="25">
        <f>SANTANDER!A283</f>
        <v>0</v>
      </c>
      <c r="B280" s="26"/>
      <c r="C280" s="27">
        <f>SANTANDER!B283</f>
        <v>0</v>
      </c>
      <c r="D280" s="28"/>
      <c r="E280" s="28">
        <f>SANTANDER!L283</f>
        <v>0</v>
      </c>
      <c r="F280" s="28">
        <f>SANTANDER!K283</f>
        <v>0</v>
      </c>
      <c r="G280" s="29">
        <f t="shared" si="29"/>
        <v>0</v>
      </c>
      <c r="H280" s="30">
        <f t="shared" si="30"/>
        <v>0</v>
      </c>
      <c r="I280" s="29">
        <f>SANTANDER!D283</f>
        <v>0</v>
      </c>
      <c r="J280" s="30">
        <f t="shared" si="32"/>
        <v>0</v>
      </c>
      <c r="K280" s="30">
        <f t="shared" si="31"/>
        <v>0</v>
      </c>
      <c r="L280" s="30">
        <f>SANTANDER!C283</f>
        <v>0</v>
      </c>
      <c r="M280" s="88">
        <f>SANTANDER!E283</f>
        <v>0</v>
      </c>
      <c r="N280" s="29"/>
      <c r="O280" s="31"/>
    </row>
    <row r="281" spans="1:15" x14ac:dyDescent="0.2">
      <c r="A281" s="25">
        <f>SANTANDER!A284</f>
        <v>0</v>
      </c>
      <c r="B281" s="26"/>
      <c r="C281" s="27">
        <f>SANTANDER!B284</f>
        <v>0</v>
      </c>
      <c r="D281" s="28"/>
      <c r="E281" s="28">
        <f>SANTANDER!L284</f>
        <v>0</v>
      </c>
      <c r="F281" s="28">
        <f>SANTANDER!K284</f>
        <v>0</v>
      </c>
      <c r="G281" s="29">
        <f t="shared" si="29"/>
        <v>0</v>
      </c>
      <c r="H281" s="30">
        <f t="shared" si="30"/>
        <v>0</v>
      </c>
      <c r="I281" s="29">
        <f>SANTANDER!D284</f>
        <v>0</v>
      </c>
      <c r="J281" s="30">
        <f t="shared" si="32"/>
        <v>0</v>
      </c>
      <c r="K281" s="30">
        <f t="shared" si="31"/>
        <v>0</v>
      </c>
      <c r="L281" s="30">
        <f>SANTANDER!C284</f>
        <v>0</v>
      </c>
      <c r="M281" s="88">
        <f>SANTANDER!E284</f>
        <v>0</v>
      </c>
      <c r="N281" s="29"/>
      <c r="O281" s="31"/>
    </row>
    <row r="282" spans="1:15" x14ac:dyDescent="0.2">
      <c r="A282" s="25">
        <f>SANTANDER!A285</f>
        <v>0</v>
      </c>
      <c r="B282" s="26"/>
      <c r="C282" s="27">
        <f>SANTANDER!B285</f>
        <v>0</v>
      </c>
      <c r="D282" s="28"/>
      <c r="E282" s="28">
        <f>SANTANDER!L285</f>
        <v>0</v>
      </c>
      <c r="F282" s="28">
        <f>SANTANDER!K285</f>
        <v>0</v>
      </c>
      <c r="G282" s="29">
        <f t="shared" si="29"/>
        <v>0</v>
      </c>
      <c r="H282" s="30">
        <f t="shared" si="30"/>
        <v>0</v>
      </c>
      <c r="I282" s="29">
        <f>SANTANDER!D285</f>
        <v>0</v>
      </c>
      <c r="J282" s="30">
        <f t="shared" si="32"/>
        <v>0</v>
      </c>
      <c r="K282" s="30">
        <f t="shared" si="31"/>
        <v>0</v>
      </c>
      <c r="L282" s="30">
        <f>SANTANDER!C285</f>
        <v>0</v>
      </c>
      <c r="M282" s="88">
        <f>SANTANDER!E285</f>
        <v>0</v>
      </c>
      <c r="N282" s="29"/>
      <c r="O282" s="31"/>
    </row>
    <row r="283" spans="1:15" x14ac:dyDescent="0.2">
      <c r="A283" s="25">
        <f>SANTANDER!A286</f>
        <v>0</v>
      </c>
      <c r="B283" s="26"/>
      <c r="C283" s="27">
        <f>SANTANDER!B286</f>
        <v>0</v>
      </c>
      <c r="D283" s="28"/>
      <c r="E283" s="28">
        <f>SANTANDER!L286</f>
        <v>0</v>
      </c>
      <c r="F283" s="28">
        <f>SANTANDER!K286</f>
        <v>0</v>
      </c>
      <c r="G283" s="29">
        <f t="shared" si="29"/>
        <v>0</v>
      </c>
      <c r="H283" s="30">
        <f t="shared" si="30"/>
        <v>0</v>
      </c>
      <c r="I283" s="29">
        <f>SANTANDER!D286</f>
        <v>0</v>
      </c>
      <c r="J283" s="30">
        <f t="shared" si="32"/>
        <v>0</v>
      </c>
      <c r="K283" s="30">
        <f t="shared" si="31"/>
        <v>0</v>
      </c>
      <c r="L283" s="30">
        <f>SANTANDER!C286</f>
        <v>0</v>
      </c>
      <c r="M283" s="88">
        <f>SANTANDER!E286</f>
        <v>0</v>
      </c>
      <c r="N283" s="29"/>
      <c r="O283" s="31"/>
    </row>
    <row r="284" spans="1:15" x14ac:dyDescent="0.2">
      <c r="A284" s="25">
        <f>SANTANDER!A287</f>
        <v>0</v>
      </c>
      <c r="B284" s="26"/>
      <c r="C284" s="27">
        <f>SANTANDER!B287</f>
        <v>0</v>
      </c>
      <c r="D284" s="28"/>
      <c r="E284" s="28">
        <f>SANTANDER!L287</f>
        <v>0</v>
      </c>
      <c r="F284" s="28">
        <f>SANTANDER!K287</f>
        <v>0</v>
      </c>
      <c r="G284" s="29">
        <f t="shared" si="29"/>
        <v>0</v>
      </c>
      <c r="H284" s="30">
        <f t="shared" si="30"/>
        <v>0</v>
      </c>
      <c r="I284" s="29">
        <f>SANTANDER!D287</f>
        <v>0</v>
      </c>
      <c r="J284" s="30">
        <f t="shared" si="32"/>
        <v>0</v>
      </c>
      <c r="K284" s="30">
        <f t="shared" si="31"/>
        <v>0</v>
      </c>
      <c r="L284" s="30">
        <f>SANTANDER!C287</f>
        <v>0</v>
      </c>
      <c r="M284" s="88">
        <f>SANTANDER!E287</f>
        <v>0</v>
      </c>
      <c r="N284" s="29"/>
      <c r="O284" s="31"/>
    </row>
    <row r="285" spans="1:15" x14ac:dyDescent="0.2">
      <c r="A285" s="25">
        <f>SANTANDER!A288</f>
        <v>0</v>
      </c>
      <c r="B285" s="26"/>
      <c r="C285" s="27">
        <f>SANTANDER!B288</f>
        <v>0</v>
      </c>
      <c r="D285" s="28"/>
      <c r="E285" s="28">
        <f>SANTANDER!L288</f>
        <v>0</v>
      </c>
      <c r="F285" s="28">
        <f>SANTANDER!K288</f>
        <v>0</v>
      </c>
      <c r="G285" s="29">
        <f t="shared" si="29"/>
        <v>0</v>
      </c>
      <c r="H285" s="30">
        <f t="shared" si="30"/>
        <v>0</v>
      </c>
      <c r="I285" s="29">
        <f>SANTANDER!D288</f>
        <v>0</v>
      </c>
      <c r="J285" s="30">
        <f t="shared" si="32"/>
        <v>0</v>
      </c>
      <c r="K285" s="30">
        <f t="shared" si="31"/>
        <v>0</v>
      </c>
      <c r="L285" s="30">
        <f>SANTANDER!C288</f>
        <v>0</v>
      </c>
      <c r="M285" s="88">
        <f>SANTANDER!E288</f>
        <v>0</v>
      </c>
      <c r="N285" s="29"/>
      <c r="O285" s="31"/>
    </row>
    <row r="286" spans="1:15" x14ac:dyDescent="0.2">
      <c r="A286" s="25">
        <f>SANTANDER!A289</f>
        <v>0</v>
      </c>
      <c r="B286" s="26"/>
      <c r="C286" s="27">
        <f>SANTANDER!B289</f>
        <v>0</v>
      </c>
      <c r="D286" s="28"/>
      <c r="E286" s="28">
        <f>SANTANDER!L289</f>
        <v>0</v>
      </c>
      <c r="F286" s="28">
        <f>SANTANDER!K289</f>
        <v>0</v>
      </c>
      <c r="G286" s="29">
        <f t="shared" si="29"/>
        <v>0</v>
      </c>
      <c r="H286" s="30">
        <f t="shared" si="30"/>
        <v>0</v>
      </c>
      <c r="I286" s="29">
        <f>SANTANDER!D289</f>
        <v>0</v>
      </c>
      <c r="J286" s="30">
        <f t="shared" si="32"/>
        <v>0</v>
      </c>
      <c r="K286" s="30">
        <f t="shared" si="31"/>
        <v>0</v>
      </c>
      <c r="L286" s="30">
        <f>SANTANDER!C289</f>
        <v>0</v>
      </c>
      <c r="M286" s="88">
        <f>SANTANDER!E289</f>
        <v>0</v>
      </c>
      <c r="N286" s="29"/>
      <c r="O286" s="31"/>
    </row>
    <row r="287" spans="1:15" x14ac:dyDescent="0.2">
      <c r="A287" s="25">
        <f>SANTANDER!A290</f>
        <v>0</v>
      </c>
      <c r="B287" s="26"/>
      <c r="C287" s="27">
        <f>SANTANDER!B290</f>
        <v>0</v>
      </c>
      <c r="D287" s="28"/>
      <c r="E287" s="28">
        <f>SANTANDER!L290</f>
        <v>0</v>
      </c>
      <c r="F287" s="28">
        <f>SANTANDER!K290</f>
        <v>0</v>
      </c>
      <c r="G287" s="29">
        <f t="shared" si="29"/>
        <v>0</v>
      </c>
      <c r="H287" s="30">
        <f t="shared" si="30"/>
        <v>0</v>
      </c>
      <c r="I287" s="29">
        <f>SANTANDER!D290</f>
        <v>0</v>
      </c>
      <c r="J287" s="30">
        <f t="shared" si="32"/>
        <v>0</v>
      </c>
      <c r="K287" s="30">
        <f t="shared" si="31"/>
        <v>0</v>
      </c>
      <c r="L287" s="30">
        <f>SANTANDER!C290</f>
        <v>0</v>
      </c>
      <c r="M287" s="88">
        <f>SANTANDER!E290</f>
        <v>0</v>
      </c>
      <c r="N287" s="29"/>
      <c r="O287" s="31"/>
    </row>
    <row r="288" spans="1:15" x14ac:dyDescent="0.2">
      <c r="A288" s="25">
        <f>SANTANDER!A291</f>
        <v>0</v>
      </c>
      <c r="B288" s="26"/>
      <c r="C288" s="27">
        <f>SANTANDER!B291</f>
        <v>0</v>
      </c>
      <c r="D288" s="28"/>
      <c r="E288" s="28">
        <f>SANTANDER!L291</f>
        <v>0</v>
      </c>
      <c r="F288" s="28">
        <f>SANTANDER!K291</f>
        <v>0</v>
      </c>
      <c r="G288" s="29">
        <f t="shared" si="29"/>
        <v>0</v>
      </c>
      <c r="H288" s="30">
        <f t="shared" si="30"/>
        <v>0</v>
      </c>
      <c r="I288" s="29">
        <f>SANTANDER!D291</f>
        <v>0</v>
      </c>
      <c r="J288" s="30">
        <f t="shared" si="32"/>
        <v>0</v>
      </c>
      <c r="K288" s="30">
        <f t="shared" si="31"/>
        <v>0</v>
      </c>
      <c r="L288" s="30">
        <f>SANTANDER!C291</f>
        <v>0</v>
      </c>
      <c r="M288" s="88">
        <f>SANTANDER!E291</f>
        <v>0</v>
      </c>
      <c r="N288" s="29"/>
      <c r="O288" s="31"/>
    </row>
    <row r="289" spans="1:15" x14ac:dyDescent="0.2">
      <c r="A289" s="25">
        <f>SANTANDER!A292</f>
        <v>0</v>
      </c>
      <c r="B289" s="26"/>
      <c r="C289" s="27">
        <f>SANTANDER!B292</f>
        <v>0</v>
      </c>
      <c r="D289" s="28"/>
      <c r="E289" s="28">
        <f>SANTANDER!L292</f>
        <v>0</v>
      </c>
      <c r="F289" s="28">
        <f>SANTANDER!K292</f>
        <v>0</v>
      </c>
      <c r="G289" s="29">
        <f t="shared" si="29"/>
        <v>0</v>
      </c>
      <c r="H289" s="30">
        <f t="shared" si="30"/>
        <v>0</v>
      </c>
      <c r="I289" s="29">
        <f>SANTANDER!D292</f>
        <v>0</v>
      </c>
      <c r="J289" s="30">
        <f t="shared" si="32"/>
        <v>0</v>
      </c>
      <c r="K289" s="30">
        <f t="shared" si="31"/>
        <v>0</v>
      </c>
      <c r="L289" s="30">
        <f>SANTANDER!C292</f>
        <v>0</v>
      </c>
      <c r="M289" s="88">
        <f>SANTANDER!E292</f>
        <v>0</v>
      </c>
      <c r="N289" s="29"/>
      <c r="O289" s="31"/>
    </row>
    <row r="290" spans="1:15" x14ac:dyDescent="0.2">
      <c r="A290" s="25">
        <f>SANTANDER!A293</f>
        <v>0</v>
      </c>
      <c r="B290" s="26"/>
      <c r="C290" s="27">
        <f>SANTANDER!B293</f>
        <v>0</v>
      </c>
      <c r="D290" s="28"/>
      <c r="E290" s="28">
        <f>SANTANDER!L293</f>
        <v>0</v>
      </c>
      <c r="F290" s="28">
        <f>SANTANDER!K293</f>
        <v>0</v>
      </c>
      <c r="G290" s="29">
        <f t="shared" si="29"/>
        <v>0</v>
      </c>
      <c r="H290" s="30">
        <f t="shared" si="30"/>
        <v>0</v>
      </c>
      <c r="I290" s="29">
        <f>SANTANDER!D293</f>
        <v>0</v>
      </c>
      <c r="J290" s="30">
        <f t="shared" si="32"/>
        <v>0</v>
      </c>
      <c r="K290" s="30">
        <f t="shared" si="31"/>
        <v>0</v>
      </c>
      <c r="L290" s="30">
        <f>SANTANDER!C293</f>
        <v>0</v>
      </c>
      <c r="M290" s="88">
        <f>SANTANDER!E293</f>
        <v>0</v>
      </c>
      <c r="N290" s="29"/>
      <c r="O290" s="31"/>
    </row>
    <row r="291" spans="1:15" x14ac:dyDescent="0.2">
      <c r="A291" s="25">
        <f>SANTANDER!A294</f>
        <v>0</v>
      </c>
      <c r="B291" s="26"/>
      <c r="C291" s="27">
        <f>SANTANDER!B294</f>
        <v>0</v>
      </c>
      <c r="D291" s="28"/>
      <c r="E291" s="28">
        <f>SANTANDER!L294</f>
        <v>0</v>
      </c>
      <c r="F291" s="28">
        <f>SANTANDER!K294</f>
        <v>0</v>
      </c>
      <c r="G291" s="29">
        <f t="shared" si="29"/>
        <v>0</v>
      </c>
      <c r="H291" s="30">
        <f t="shared" si="30"/>
        <v>0</v>
      </c>
      <c r="I291" s="29">
        <f>SANTANDER!D294</f>
        <v>0</v>
      </c>
      <c r="J291" s="30">
        <f t="shared" si="32"/>
        <v>0</v>
      </c>
      <c r="K291" s="30">
        <f t="shared" si="31"/>
        <v>0</v>
      </c>
      <c r="L291" s="30">
        <f>SANTANDER!C294</f>
        <v>0</v>
      </c>
      <c r="M291" s="88">
        <f>SANTANDER!E294</f>
        <v>0</v>
      </c>
      <c r="N291" s="29"/>
      <c r="O291" s="31"/>
    </row>
    <row r="292" spans="1:15" x14ac:dyDescent="0.2">
      <c r="A292" s="25">
        <f>SANTANDER!A295</f>
        <v>0</v>
      </c>
      <c r="B292" s="26"/>
      <c r="C292" s="27">
        <f>SANTANDER!B295</f>
        <v>0</v>
      </c>
      <c r="D292" s="28"/>
      <c r="E292" s="28">
        <f>SANTANDER!L295</f>
        <v>0</v>
      </c>
      <c r="F292" s="28">
        <f>SANTANDER!K295</f>
        <v>0</v>
      </c>
      <c r="G292" s="29">
        <f t="shared" si="29"/>
        <v>0</v>
      </c>
      <c r="H292" s="30">
        <f t="shared" si="30"/>
        <v>0</v>
      </c>
      <c r="I292" s="29">
        <f>SANTANDER!D295</f>
        <v>0</v>
      </c>
      <c r="J292" s="30">
        <f t="shared" si="32"/>
        <v>0</v>
      </c>
      <c r="K292" s="30">
        <f t="shared" si="31"/>
        <v>0</v>
      </c>
      <c r="L292" s="30">
        <f>SANTANDER!C295</f>
        <v>0</v>
      </c>
      <c r="M292" s="88">
        <f>SANTANDER!E295</f>
        <v>0</v>
      </c>
      <c r="N292" s="29"/>
      <c r="O292" s="31"/>
    </row>
    <row r="293" spans="1:15" x14ac:dyDescent="0.2">
      <c r="A293" s="25">
        <f>SANTANDER!A296</f>
        <v>0</v>
      </c>
      <c r="B293" s="26"/>
      <c r="C293" s="27">
        <f>SANTANDER!B296</f>
        <v>0</v>
      </c>
      <c r="D293" s="28"/>
      <c r="E293" s="28">
        <f>SANTANDER!L296</f>
        <v>0</v>
      </c>
      <c r="F293" s="28">
        <f>SANTANDER!K296</f>
        <v>0</v>
      </c>
      <c r="G293" s="29">
        <f t="shared" si="29"/>
        <v>0</v>
      </c>
      <c r="H293" s="30">
        <f t="shared" si="30"/>
        <v>0</v>
      </c>
      <c r="I293" s="29">
        <f>SANTANDER!D296</f>
        <v>0</v>
      </c>
      <c r="J293" s="30">
        <f t="shared" si="32"/>
        <v>0</v>
      </c>
      <c r="K293" s="30">
        <f t="shared" si="31"/>
        <v>0</v>
      </c>
      <c r="L293" s="30">
        <f>SANTANDER!C296</f>
        <v>0</v>
      </c>
      <c r="M293" s="88">
        <f>SANTANDER!E296</f>
        <v>0</v>
      </c>
      <c r="N293" s="29"/>
      <c r="O293" s="31"/>
    </row>
    <row r="294" spans="1:15" x14ac:dyDescent="0.2">
      <c r="A294" s="25">
        <f>SANTANDER!A297</f>
        <v>0</v>
      </c>
      <c r="B294" s="26"/>
      <c r="C294" s="27">
        <f>SANTANDER!B297</f>
        <v>0</v>
      </c>
      <c r="D294" s="28"/>
      <c r="E294" s="28">
        <f>SANTANDER!L297</f>
        <v>0</v>
      </c>
      <c r="F294" s="28">
        <f>SANTANDER!K297</f>
        <v>0</v>
      </c>
      <c r="G294" s="29">
        <f t="shared" si="29"/>
        <v>0</v>
      </c>
      <c r="H294" s="30">
        <f t="shared" si="30"/>
        <v>0</v>
      </c>
      <c r="I294" s="29">
        <f>SANTANDER!D297</f>
        <v>0</v>
      </c>
      <c r="J294" s="30">
        <f t="shared" si="32"/>
        <v>0</v>
      </c>
      <c r="K294" s="30">
        <f t="shared" si="31"/>
        <v>0</v>
      </c>
      <c r="L294" s="30">
        <f>SANTANDER!C297</f>
        <v>0</v>
      </c>
      <c r="M294" s="88">
        <f>SANTANDER!E297</f>
        <v>0</v>
      </c>
      <c r="N294" s="29"/>
      <c r="O294" s="31"/>
    </row>
    <row r="295" spans="1:15" x14ac:dyDescent="0.2">
      <c r="A295" s="25">
        <f>SANTANDER!A298</f>
        <v>0</v>
      </c>
      <c r="B295" s="26"/>
      <c r="C295" s="27">
        <f>SANTANDER!B298</f>
        <v>0</v>
      </c>
      <c r="D295" s="28"/>
      <c r="E295" s="28">
        <f>SANTANDER!L298</f>
        <v>0</v>
      </c>
      <c r="F295" s="28">
        <f>SANTANDER!K298</f>
        <v>0</v>
      </c>
      <c r="G295" s="29">
        <f t="shared" si="29"/>
        <v>0</v>
      </c>
      <c r="H295" s="30">
        <f t="shared" si="30"/>
        <v>0</v>
      </c>
      <c r="I295" s="29">
        <f>SANTANDER!D298</f>
        <v>0</v>
      </c>
      <c r="J295" s="30">
        <f t="shared" si="32"/>
        <v>0</v>
      </c>
      <c r="K295" s="30">
        <f t="shared" si="31"/>
        <v>0</v>
      </c>
      <c r="L295" s="30">
        <f>SANTANDER!C298</f>
        <v>0</v>
      </c>
      <c r="M295" s="88">
        <f>SANTANDER!E298</f>
        <v>0</v>
      </c>
      <c r="N295" s="29"/>
      <c r="O295" s="31"/>
    </row>
    <row r="296" spans="1:15" x14ac:dyDescent="0.2">
      <c r="A296" s="25">
        <f>SANTANDER!A299</f>
        <v>0</v>
      </c>
      <c r="B296" s="26"/>
      <c r="C296" s="27">
        <f>SANTANDER!B299</f>
        <v>0</v>
      </c>
      <c r="D296" s="28"/>
      <c r="E296" s="28">
        <f>SANTANDER!L299</f>
        <v>0</v>
      </c>
      <c r="F296" s="28">
        <f>SANTANDER!K299</f>
        <v>0</v>
      </c>
      <c r="G296" s="29">
        <f t="shared" si="29"/>
        <v>0</v>
      </c>
      <c r="H296" s="30">
        <f t="shared" si="30"/>
        <v>0</v>
      </c>
      <c r="I296" s="29">
        <f>SANTANDER!D299</f>
        <v>0</v>
      </c>
      <c r="J296" s="30">
        <f t="shared" si="32"/>
        <v>0</v>
      </c>
      <c r="K296" s="30">
        <f t="shared" si="31"/>
        <v>0</v>
      </c>
      <c r="L296" s="30">
        <f>SANTANDER!C299</f>
        <v>0</v>
      </c>
      <c r="M296" s="88">
        <f>SANTANDER!E299</f>
        <v>0</v>
      </c>
      <c r="N296" s="29"/>
      <c r="O296" s="31"/>
    </row>
    <row r="297" spans="1:15" x14ac:dyDescent="0.2">
      <c r="A297" s="25">
        <f>SANTANDER!A300</f>
        <v>0</v>
      </c>
      <c r="B297" s="26"/>
      <c r="C297" s="27">
        <f>SANTANDER!B300</f>
        <v>0</v>
      </c>
      <c r="D297" s="28"/>
      <c r="E297" s="28">
        <f>SANTANDER!L300</f>
        <v>0</v>
      </c>
      <c r="F297" s="28">
        <f>SANTANDER!K300</f>
        <v>0</v>
      </c>
      <c r="G297" s="29">
        <f t="shared" si="29"/>
        <v>0</v>
      </c>
      <c r="H297" s="30">
        <f t="shared" si="30"/>
        <v>0</v>
      </c>
      <c r="I297" s="29">
        <f>SANTANDER!D300</f>
        <v>0</v>
      </c>
      <c r="J297" s="30">
        <f t="shared" si="32"/>
        <v>0</v>
      </c>
      <c r="K297" s="30">
        <f t="shared" si="31"/>
        <v>0</v>
      </c>
      <c r="L297" s="30">
        <f>SANTANDER!C300</f>
        <v>0</v>
      </c>
      <c r="M297" s="88">
        <f>SANTANDER!E300</f>
        <v>0</v>
      </c>
      <c r="N297" s="29"/>
      <c r="O297" s="31"/>
    </row>
    <row r="298" spans="1:15" x14ac:dyDescent="0.2">
      <c r="A298" s="25">
        <f>SANTANDER!A301</f>
        <v>0</v>
      </c>
      <c r="B298" s="26"/>
      <c r="C298" s="27">
        <f>SANTANDER!B301</f>
        <v>0</v>
      </c>
      <c r="D298" s="28"/>
      <c r="E298" s="28">
        <f>SANTANDER!L301</f>
        <v>0</v>
      </c>
      <c r="F298" s="28">
        <f>SANTANDER!K301</f>
        <v>0</v>
      </c>
      <c r="G298" s="29">
        <f t="shared" si="29"/>
        <v>0</v>
      </c>
      <c r="H298" s="30">
        <f t="shared" si="30"/>
        <v>0</v>
      </c>
      <c r="I298" s="29">
        <f>SANTANDER!D301</f>
        <v>0</v>
      </c>
      <c r="J298" s="30">
        <f t="shared" si="32"/>
        <v>0</v>
      </c>
      <c r="K298" s="30">
        <f t="shared" si="31"/>
        <v>0</v>
      </c>
      <c r="L298" s="30">
        <f>SANTANDER!C301</f>
        <v>0</v>
      </c>
      <c r="M298" s="88">
        <f>SANTANDER!E301</f>
        <v>0</v>
      </c>
      <c r="N298" s="29"/>
      <c r="O298" s="31"/>
    </row>
    <row r="299" spans="1:15" x14ac:dyDescent="0.2">
      <c r="A299" s="25">
        <f>SANTANDER!A302</f>
        <v>0</v>
      </c>
      <c r="B299" s="26"/>
      <c r="C299" s="27">
        <f>SANTANDER!B302</f>
        <v>0</v>
      </c>
      <c r="D299" s="28"/>
      <c r="E299" s="28">
        <f>SANTANDER!L302</f>
        <v>0</v>
      </c>
      <c r="F299" s="28">
        <f>SANTANDER!K302</f>
        <v>0</v>
      </c>
      <c r="G299" s="29">
        <f t="shared" si="29"/>
        <v>0</v>
      </c>
      <c r="H299" s="30">
        <f t="shared" si="30"/>
        <v>0</v>
      </c>
      <c r="I299" s="29">
        <f>SANTANDER!D302</f>
        <v>0</v>
      </c>
      <c r="J299" s="30">
        <f t="shared" si="32"/>
        <v>0</v>
      </c>
      <c r="K299" s="30">
        <f t="shared" si="31"/>
        <v>0</v>
      </c>
      <c r="L299" s="30">
        <f>SANTANDER!C302</f>
        <v>0</v>
      </c>
      <c r="M299" s="88">
        <f>SANTANDER!E302</f>
        <v>0</v>
      </c>
      <c r="N299" s="29"/>
      <c r="O299" s="31"/>
    </row>
    <row r="300" spans="1:15" x14ac:dyDescent="0.2">
      <c r="A300" s="25">
        <f>SANTANDER!A303</f>
        <v>0</v>
      </c>
      <c r="B300" s="26"/>
      <c r="C300" s="27">
        <f>SANTANDER!B303</f>
        <v>0</v>
      </c>
      <c r="D300" s="28"/>
      <c r="E300" s="28">
        <f>SANTANDER!L303</f>
        <v>0</v>
      </c>
      <c r="F300" s="28">
        <f>SANTANDER!K303</f>
        <v>0</v>
      </c>
      <c r="G300" s="29">
        <f t="shared" si="29"/>
        <v>0</v>
      </c>
      <c r="H300" s="30">
        <f t="shared" si="30"/>
        <v>0</v>
      </c>
      <c r="I300" s="29">
        <f>SANTANDER!D303</f>
        <v>0</v>
      </c>
      <c r="J300" s="30">
        <f t="shared" si="32"/>
        <v>0</v>
      </c>
      <c r="K300" s="30">
        <f t="shared" si="31"/>
        <v>0</v>
      </c>
      <c r="L300" s="30">
        <f>SANTANDER!C303</f>
        <v>0</v>
      </c>
      <c r="M300" s="88">
        <f>SANTANDER!E303</f>
        <v>0</v>
      </c>
      <c r="N300" s="29"/>
      <c r="O300" s="31"/>
    </row>
    <row r="301" spans="1:15" x14ac:dyDescent="0.2">
      <c r="A301" s="25">
        <f>SANTANDER!A304</f>
        <v>0</v>
      </c>
      <c r="B301" s="26"/>
      <c r="C301" s="27">
        <f>SANTANDER!B304</f>
        <v>0</v>
      </c>
      <c r="D301" s="28"/>
      <c r="E301" s="28">
        <f>SANTANDER!L304</f>
        <v>0</v>
      </c>
      <c r="F301" s="28">
        <f>SANTANDER!K304</f>
        <v>0</v>
      </c>
      <c r="G301" s="29">
        <f t="shared" si="29"/>
        <v>0</v>
      </c>
      <c r="H301" s="30">
        <f t="shared" si="30"/>
        <v>0</v>
      </c>
      <c r="I301" s="29">
        <f>SANTANDER!D304</f>
        <v>0</v>
      </c>
      <c r="J301" s="30">
        <f t="shared" si="32"/>
        <v>0</v>
      </c>
      <c r="K301" s="30">
        <f t="shared" si="31"/>
        <v>0</v>
      </c>
      <c r="L301" s="30">
        <f>SANTANDER!C304</f>
        <v>0</v>
      </c>
      <c r="M301" s="88">
        <f>SANTANDER!E304</f>
        <v>0</v>
      </c>
      <c r="N301" s="29"/>
      <c r="O301" s="31"/>
    </row>
    <row r="302" spans="1:15" x14ac:dyDescent="0.2">
      <c r="A302" s="25">
        <f>SANTANDER!A305</f>
        <v>0</v>
      </c>
      <c r="B302" s="26"/>
      <c r="C302" s="27">
        <f>SANTANDER!B305</f>
        <v>0</v>
      </c>
      <c r="D302" s="28"/>
      <c r="E302" s="28">
        <f>SANTANDER!L305</f>
        <v>0</v>
      </c>
      <c r="F302" s="28">
        <f>SANTANDER!K305</f>
        <v>0</v>
      </c>
      <c r="G302" s="29">
        <f t="shared" si="29"/>
        <v>0</v>
      </c>
      <c r="H302" s="30">
        <f t="shared" si="30"/>
        <v>0</v>
      </c>
      <c r="I302" s="29">
        <f>SANTANDER!D305</f>
        <v>0</v>
      </c>
      <c r="J302" s="30">
        <f t="shared" si="32"/>
        <v>0</v>
      </c>
      <c r="K302" s="30">
        <f t="shared" si="31"/>
        <v>0</v>
      </c>
      <c r="L302" s="30">
        <f>SANTANDER!C305</f>
        <v>0</v>
      </c>
      <c r="M302" s="88">
        <f>SANTANDER!E305</f>
        <v>0</v>
      </c>
      <c r="N302" s="29"/>
      <c r="O302" s="31"/>
    </row>
    <row r="303" spans="1:15" x14ac:dyDescent="0.2">
      <c r="A303" s="25">
        <f>SANTANDER!A306</f>
        <v>0</v>
      </c>
      <c r="B303" s="26"/>
      <c r="C303" s="27">
        <f>SANTANDER!B306</f>
        <v>0</v>
      </c>
      <c r="D303" s="28"/>
      <c r="E303" s="28">
        <f>SANTANDER!L306</f>
        <v>0</v>
      </c>
      <c r="F303" s="28">
        <f>SANTANDER!K306</f>
        <v>0</v>
      </c>
      <c r="G303" s="29">
        <f t="shared" si="29"/>
        <v>0</v>
      </c>
      <c r="H303" s="30">
        <f t="shared" si="30"/>
        <v>0</v>
      </c>
      <c r="I303" s="29">
        <f>SANTANDER!D306</f>
        <v>0</v>
      </c>
      <c r="J303" s="30">
        <f t="shared" si="32"/>
        <v>0</v>
      </c>
      <c r="K303" s="30">
        <f t="shared" si="31"/>
        <v>0</v>
      </c>
      <c r="L303" s="30">
        <f>SANTANDER!C306</f>
        <v>0</v>
      </c>
      <c r="M303" s="88">
        <f>SANTANDER!E306</f>
        <v>0</v>
      </c>
      <c r="N303" s="29"/>
      <c r="O303" s="31"/>
    </row>
    <row r="304" spans="1:15" x14ac:dyDescent="0.2">
      <c r="A304" s="25">
        <f>SANTANDER!A307</f>
        <v>0</v>
      </c>
      <c r="B304" s="26"/>
      <c r="C304" s="27">
        <f>SANTANDER!B307</f>
        <v>0</v>
      </c>
      <c r="D304" s="28"/>
      <c r="E304" s="28">
        <f>SANTANDER!L307</f>
        <v>0</v>
      </c>
      <c r="F304" s="28">
        <f>SANTANDER!K307</f>
        <v>0</v>
      </c>
      <c r="G304" s="29">
        <f t="shared" si="29"/>
        <v>0</v>
      </c>
      <c r="H304" s="30">
        <f t="shared" si="30"/>
        <v>0</v>
      </c>
      <c r="I304" s="29">
        <f>SANTANDER!D307</f>
        <v>0</v>
      </c>
      <c r="J304" s="30">
        <f t="shared" si="32"/>
        <v>0</v>
      </c>
      <c r="K304" s="30">
        <f t="shared" si="31"/>
        <v>0</v>
      </c>
      <c r="L304" s="30">
        <f>SANTANDER!C307</f>
        <v>0</v>
      </c>
      <c r="M304" s="88">
        <f>SANTANDER!E307</f>
        <v>0</v>
      </c>
      <c r="N304" s="29"/>
      <c r="O304" s="31"/>
    </row>
    <row r="305" spans="1:15" x14ac:dyDescent="0.2">
      <c r="A305" s="25">
        <f>SANTANDER!A308</f>
        <v>0</v>
      </c>
      <c r="B305" s="26"/>
      <c r="C305" s="27">
        <f>SANTANDER!B308</f>
        <v>0</v>
      </c>
      <c r="D305" s="28"/>
      <c r="E305" s="28">
        <f>SANTANDER!L308</f>
        <v>0</v>
      </c>
      <c r="F305" s="28">
        <f>SANTANDER!K308</f>
        <v>0</v>
      </c>
      <c r="G305" s="29">
        <f t="shared" si="29"/>
        <v>0</v>
      </c>
      <c r="H305" s="30">
        <f t="shared" si="30"/>
        <v>0</v>
      </c>
      <c r="I305" s="29">
        <f>SANTANDER!D308</f>
        <v>0</v>
      </c>
      <c r="J305" s="30">
        <f t="shared" si="32"/>
        <v>0</v>
      </c>
      <c r="K305" s="30">
        <f t="shared" si="31"/>
        <v>0</v>
      </c>
      <c r="L305" s="30">
        <f>SANTANDER!C308</f>
        <v>0</v>
      </c>
      <c r="M305" s="88">
        <f>SANTANDER!E308</f>
        <v>0</v>
      </c>
      <c r="N305" s="29"/>
      <c r="O305" s="31"/>
    </row>
    <row r="306" spans="1:15" x14ac:dyDescent="0.2">
      <c r="A306" s="25">
        <f>SANTANDER!A309</f>
        <v>0</v>
      </c>
      <c r="B306" s="26"/>
      <c r="C306" s="27">
        <f>SANTANDER!B309</f>
        <v>0</v>
      </c>
      <c r="D306" s="28"/>
      <c r="E306" s="28">
        <f>SANTANDER!L309</f>
        <v>0</v>
      </c>
      <c r="F306" s="28">
        <f>SANTANDER!K309</f>
        <v>0</v>
      </c>
      <c r="G306" s="29">
        <f t="shared" si="29"/>
        <v>0</v>
      </c>
      <c r="H306" s="30">
        <f t="shared" si="30"/>
        <v>0</v>
      </c>
      <c r="I306" s="29">
        <f>SANTANDER!D309</f>
        <v>0</v>
      </c>
      <c r="J306" s="30">
        <f t="shared" si="32"/>
        <v>0</v>
      </c>
      <c r="K306" s="30">
        <f t="shared" si="31"/>
        <v>0</v>
      </c>
      <c r="L306" s="30">
        <f>SANTANDER!C309</f>
        <v>0</v>
      </c>
      <c r="M306" s="88">
        <f>SANTANDER!E309</f>
        <v>0</v>
      </c>
      <c r="N306" s="29"/>
      <c r="O306" s="31"/>
    </row>
    <row r="307" spans="1:15" x14ac:dyDescent="0.2">
      <c r="A307" s="25">
        <f>SANTANDER!A310</f>
        <v>0</v>
      </c>
      <c r="B307" s="26"/>
      <c r="C307" s="27">
        <f>SANTANDER!B310</f>
        <v>0</v>
      </c>
      <c r="D307" s="28"/>
      <c r="E307" s="28">
        <f>SANTANDER!L310</f>
        <v>0</v>
      </c>
      <c r="F307" s="28">
        <f>SANTANDER!K310</f>
        <v>0</v>
      </c>
      <c r="G307" s="29">
        <f t="shared" si="29"/>
        <v>0</v>
      </c>
      <c r="H307" s="30">
        <f t="shared" si="30"/>
        <v>0</v>
      </c>
      <c r="I307" s="29">
        <f>SANTANDER!D310</f>
        <v>0</v>
      </c>
      <c r="J307" s="30">
        <f t="shared" si="32"/>
        <v>0</v>
      </c>
      <c r="K307" s="30">
        <f t="shared" si="31"/>
        <v>0</v>
      </c>
      <c r="L307" s="30">
        <f>SANTANDER!C310</f>
        <v>0</v>
      </c>
      <c r="M307" s="88">
        <f>SANTANDER!E310</f>
        <v>0</v>
      </c>
      <c r="N307" s="29"/>
      <c r="O307" s="31"/>
    </row>
    <row r="308" spans="1:15" x14ac:dyDescent="0.2">
      <c r="A308" s="25">
        <f>SANTANDER!A311</f>
        <v>0</v>
      </c>
      <c r="B308" s="26"/>
      <c r="C308" s="27">
        <f>SANTANDER!B311</f>
        <v>0</v>
      </c>
      <c r="D308" s="28"/>
      <c r="E308" s="28">
        <f>SANTANDER!L311</f>
        <v>0</v>
      </c>
      <c r="F308" s="28">
        <f>SANTANDER!K311</f>
        <v>0</v>
      </c>
      <c r="G308" s="29">
        <f t="shared" si="29"/>
        <v>0</v>
      </c>
      <c r="H308" s="30">
        <f t="shared" si="30"/>
        <v>0</v>
      </c>
      <c r="I308" s="29">
        <f>SANTANDER!D311</f>
        <v>0</v>
      </c>
      <c r="J308" s="30">
        <f t="shared" si="32"/>
        <v>0</v>
      </c>
      <c r="K308" s="30">
        <f t="shared" si="31"/>
        <v>0</v>
      </c>
      <c r="L308" s="30">
        <f>SANTANDER!C311</f>
        <v>0</v>
      </c>
      <c r="M308" s="88">
        <f>SANTANDER!E311</f>
        <v>0</v>
      </c>
      <c r="N308" s="29"/>
      <c r="O308" s="31"/>
    </row>
    <row r="309" spans="1:15" x14ac:dyDescent="0.2">
      <c r="A309" s="25">
        <f>SANTANDER!A312</f>
        <v>0</v>
      </c>
      <c r="B309" s="26"/>
      <c r="C309" s="27">
        <f>SANTANDER!B312</f>
        <v>0</v>
      </c>
      <c r="D309" s="28"/>
      <c r="E309" s="28">
        <f>SANTANDER!L312</f>
        <v>0</v>
      </c>
      <c r="F309" s="28">
        <f>SANTANDER!K312</f>
        <v>0</v>
      </c>
      <c r="G309" s="29">
        <f t="shared" si="29"/>
        <v>0</v>
      </c>
      <c r="H309" s="30">
        <f t="shared" si="30"/>
        <v>0</v>
      </c>
      <c r="I309" s="29">
        <f>SANTANDER!D312</f>
        <v>0</v>
      </c>
      <c r="J309" s="30">
        <f t="shared" si="32"/>
        <v>0</v>
      </c>
      <c r="K309" s="30">
        <f t="shared" si="31"/>
        <v>0</v>
      </c>
      <c r="L309" s="30">
        <f>SANTANDER!C312</f>
        <v>0</v>
      </c>
      <c r="M309" s="88">
        <f>SANTANDER!E312</f>
        <v>0</v>
      </c>
      <c r="N309" s="29"/>
      <c r="O309" s="31"/>
    </row>
    <row r="310" spans="1:15" x14ac:dyDescent="0.2">
      <c r="A310" s="25">
        <f>SANTANDER!A313</f>
        <v>0</v>
      </c>
      <c r="B310" s="26"/>
      <c r="C310" s="27">
        <f>SANTANDER!B313</f>
        <v>0</v>
      </c>
      <c r="D310" s="28"/>
      <c r="E310" s="28">
        <f>SANTANDER!L313</f>
        <v>0</v>
      </c>
      <c r="F310" s="28">
        <f>SANTANDER!K313</f>
        <v>0</v>
      </c>
      <c r="G310" s="29">
        <f t="shared" si="29"/>
        <v>0</v>
      </c>
      <c r="H310" s="30">
        <f t="shared" si="30"/>
        <v>0</v>
      </c>
      <c r="I310" s="29">
        <f>SANTANDER!D313</f>
        <v>0</v>
      </c>
      <c r="J310" s="30">
        <f t="shared" si="32"/>
        <v>0</v>
      </c>
      <c r="K310" s="30">
        <f t="shared" si="31"/>
        <v>0</v>
      </c>
      <c r="L310" s="30">
        <f>SANTANDER!C313</f>
        <v>0</v>
      </c>
      <c r="M310" s="88">
        <f>SANTANDER!E313</f>
        <v>0</v>
      </c>
      <c r="N310" s="29"/>
      <c r="O310" s="31"/>
    </row>
    <row r="311" spans="1:15" x14ac:dyDescent="0.2">
      <c r="A311" s="25">
        <f>SANTANDER!A314</f>
        <v>0</v>
      </c>
      <c r="B311" s="26"/>
      <c r="C311" s="27">
        <f>SANTANDER!B314</f>
        <v>0</v>
      </c>
      <c r="D311" s="28"/>
      <c r="E311" s="28">
        <f>SANTANDER!L314</f>
        <v>0</v>
      </c>
      <c r="F311" s="28">
        <f>SANTANDER!K314</f>
        <v>0</v>
      </c>
      <c r="G311" s="29">
        <f t="shared" si="29"/>
        <v>0</v>
      </c>
      <c r="H311" s="30">
        <f t="shared" si="30"/>
        <v>0</v>
      </c>
      <c r="I311" s="29">
        <f>SANTANDER!D314</f>
        <v>0</v>
      </c>
      <c r="J311" s="30">
        <f t="shared" si="32"/>
        <v>0</v>
      </c>
      <c r="K311" s="30">
        <f t="shared" si="31"/>
        <v>0</v>
      </c>
      <c r="L311" s="30">
        <f>SANTANDER!C314</f>
        <v>0</v>
      </c>
      <c r="M311" s="88">
        <f>SANTANDER!E314</f>
        <v>0</v>
      </c>
      <c r="N311" s="29"/>
      <c r="O311" s="31"/>
    </row>
    <row r="312" spans="1:15" x14ac:dyDescent="0.2">
      <c r="A312" s="25">
        <f>SANTANDER!A315</f>
        <v>0</v>
      </c>
      <c r="B312" s="26"/>
      <c r="C312" s="27">
        <f>SANTANDER!B315</f>
        <v>0</v>
      </c>
      <c r="D312" s="28"/>
      <c r="E312" s="28">
        <f>SANTANDER!L315</f>
        <v>0</v>
      </c>
      <c r="F312" s="28">
        <f>SANTANDER!K315</f>
        <v>0</v>
      </c>
      <c r="G312" s="29">
        <f t="shared" si="29"/>
        <v>0</v>
      </c>
      <c r="H312" s="30">
        <f t="shared" si="30"/>
        <v>0</v>
      </c>
      <c r="I312" s="29">
        <f>SANTANDER!D315</f>
        <v>0</v>
      </c>
      <c r="J312" s="30">
        <f t="shared" si="32"/>
        <v>0</v>
      </c>
      <c r="K312" s="30">
        <f t="shared" si="31"/>
        <v>0</v>
      </c>
      <c r="L312" s="30">
        <f>SANTANDER!C315</f>
        <v>0</v>
      </c>
      <c r="M312" s="88">
        <f>SANTANDER!E315</f>
        <v>0</v>
      </c>
      <c r="N312" s="29"/>
      <c r="O312" s="31"/>
    </row>
    <row r="313" spans="1:15" x14ac:dyDescent="0.2">
      <c r="A313" s="25">
        <f>SANTANDER!A316</f>
        <v>0</v>
      </c>
      <c r="B313" s="26"/>
      <c r="C313" s="27">
        <f>SANTANDER!B316</f>
        <v>0</v>
      </c>
      <c r="D313" s="28"/>
      <c r="E313" s="28">
        <f>SANTANDER!L316</f>
        <v>0</v>
      </c>
      <c r="F313" s="28">
        <f>SANTANDER!K316</f>
        <v>0</v>
      </c>
      <c r="G313" s="29">
        <f t="shared" si="29"/>
        <v>0</v>
      </c>
      <c r="H313" s="30">
        <f t="shared" si="30"/>
        <v>0</v>
      </c>
      <c r="I313" s="29">
        <f>SANTANDER!D316</f>
        <v>0</v>
      </c>
      <c r="J313" s="30">
        <f t="shared" si="32"/>
        <v>0</v>
      </c>
      <c r="K313" s="30">
        <f t="shared" si="31"/>
        <v>0</v>
      </c>
      <c r="L313" s="30">
        <f>SANTANDER!C316</f>
        <v>0</v>
      </c>
      <c r="M313" s="88">
        <f>SANTANDER!E316</f>
        <v>0</v>
      </c>
      <c r="N313" s="29"/>
      <c r="O313" s="31"/>
    </row>
    <row r="314" spans="1:15" x14ac:dyDescent="0.2">
      <c r="A314" s="25">
        <f>SANTANDER!A317</f>
        <v>0</v>
      </c>
      <c r="B314" s="26"/>
      <c r="C314" s="27">
        <f>SANTANDER!B317</f>
        <v>0</v>
      </c>
      <c r="D314" s="28"/>
      <c r="E314" s="28">
        <f>SANTANDER!L317</f>
        <v>0</v>
      </c>
      <c r="F314" s="28">
        <f>SANTANDER!K317</f>
        <v>0</v>
      </c>
      <c r="G314" s="29">
        <f t="shared" si="29"/>
        <v>0</v>
      </c>
      <c r="H314" s="30">
        <f t="shared" si="30"/>
        <v>0</v>
      </c>
      <c r="I314" s="29">
        <f>SANTANDER!D317</f>
        <v>0</v>
      </c>
      <c r="J314" s="30">
        <f t="shared" si="32"/>
        <v>0</v>
      </c>
      <c r="K314" s="30">
        <f t="shared" si="31"/>
        <v>0</v>
      </c>
      <c r="L314" s="30">
        <f>SANTANDER!C317</f>
        <v>0</v>
      </c>
      <c r="M314" s="88">
        <f>SANTANDER!E317</f>
        <v>0</v>
      </c>
      <c r="N314" s="29"/>
      <c r="O314" s="31"/>
    </row>
    <row r="315" spans="1:15" x14ac:dyDescent="0.2">
      <c r="A315" s="25">
        <f>SANTANDER!A318</f>
        <v>0</v>
      </c>
      <c r="B315" s="26"/>
      <c r="C315" s="27">
        <f>SANTANDER!B318</f>
        <v>0</v>
      </c>
      <c r="D315" s="28"/>
      <c r="E315" s="28">
        <f>SANTANDER!L318</f>
        <v>0</v>
      </c>
      <c r="F315" s="28">
        <f>SANTANDER!K318</f>
        <v>0</v>
      </c>
      <c r="G315" s="29">
        <f t="shared" si="29"/>
        <v>0</v>
      </c>
      <c r="H315" s="30">
        <f t="shared" si="30"/>
        <v>0</v>
      </c>
      <c r="I315" s="29">
        <f>SANTANDER!D318</f>
        <v>0</v>
      </c>
      <c r="J315" s="30">
        <f t="shared" si="32"/>
        <v>0</v>
      </c>
      <c r="K315" s="30">
        <f t="shared" si="31"/>
        <v>0</v>
      </c>
      <c r="L315" s="30">
        <f>SANTANDER!C318</f>
        <v>0</v>
      </c>
      <c r="M315" s="88">
        <f>SANTANDER!E318</f>
        <v>0</v>
      </c>
      <c r="N315" s="29"/>
      <c r="O315" s="31"/>
    </row>
    <row r="316" spans="1:15" x14ac:dyDescent="0.2">
      <c r="A316" s="25">
        <f>SANTANDER!A335</f>
        <v>0</v>
      </c>
      <c r="B316" s="26"/>
      <c r="C316" s="27">
        <f>SANTANDER!B335</f>
        <v>0</v>
      </c>
      <c r="D316" s="28"/>
      <c r="E316" s="28">
        <f>SANTANDER!L335</f>
        <v>0</v>
      </c>
      <c r="F316" s="28">
        <f>SANTANDER!K335</f>
        <v>0</v>
      </c>
      <c r="G316" s="29">
        <f t="shared" ref="G316:G349" si="33">I316/1.16</f>
        <v>0</v>
      </c>
      <c r="H316" s="30">
        <f t="shared" ref="H316:H349" si="34">G316*0.16</f>
        <v>0</v>
      </c>
      <c r="I316" s="29">
        <f>SANTANDER!D335</f>
        <v>0</v>
      </c>
      <c r="J316" s="30">
        <f t="shared" ref="J316:J349" si="35">L316/1.16</f>
        <v>0</v>
      </c>
      <c r="K316" s="30">
        <f t="shared" ref="K316:K349" si="36">J316*0.16</f>
        <v>0</v>
      </c>
      <c r="L316" s="30">
        <f>SANTANDER!C335</f>
        <v>0</v>
      </c>
      <c r="M316" s="88">
        <f>SANTANDER!E335</f>
        <v>0</v>
      </c>
      <c r="N316" s="29"/>
      <c r="O316" s="31"/>
    </row>
    <row r="317" spans="1:15" x14ac:dyDescent="0.2">
      <c r="A317" s="25">
        <f>SANTANDER!A336</f>
        <v>0</v>
      </c>
      <c r="B317" s="26"/>
      <c r="C317" s="27">
        <f>SANTANDER!B336</f>
        <v>0</v>
      </c>
      <c r="D317" s="28"/>
      <c r="E317" s="28">
        <f>SANTANDER!L336</f>
        <v>0</v>
      </c>
      <c r="F317" s="28">
        <f>SANTANDER!K336</f>
        <v>0</v>
      </c>
      <c r="G317" s="29">
        <f t="shared" si="33"/>
        <v>0</v>
      </c>
      <c r="H317" s="30">
        <f t="shared" si="34"/>
        <v>0</v>
      </c>
      <c r="I317" s="29">
        <f>SANTANDER!D336</f>
        <v>0</v>
      </c>
      <c r="J317" s="30">
        <f t="shared" si="35"/>
        <v>0</v>
      </c>
      <c r="K317" s="30">
        <f t="shared" si="36"/>
        <v>0</v>
      </c>
      <c r="L317" s="30">
        <f>SANTANDER!C336</f>
        <v>0</v>
      </c>
      <c r="M317" s="88">
        <f>SANTANDER!E336</f>
        <v>0</v>
      </c>
      <c r="N317" s="29"/>
      <c r="O317" s="31"/>
    </row>
    <row r="318" spans="1:15" x14ac:dyDescent="0.2">
      <c r="A318" s="25">
        <f>SANTANDER!A337</f>
        <v>0</v>
      </c>
      <c r="B318" s="26"/>
      <c r="C318" s="27">
        <f>SANTANDER!B337</f>
        <v>0</v>
      </c>
      <c r="D318" s="28"/>
      <c r="E318" s="28">
        <f>SANTANDER!L337</f>
        <v>0</v>
      </c>
      <c r="F318" s="28">
        <f>SANTANDER!K337</f>
        <v>0</v>
      </c>
      <c r="G318" s="29">
        <f t="shared" si="33"/>
        <v>0</v>
      </c>
      <c r="H318" s="30">
        <f t="shared" si="34"/>
        <v>0</v>
      </c>
      <c r="I318" s="29">
        <f>SANTANDER!D337</f>
        <v>0</v>
      </c>
      <c r="J318" s="30">
        <f t="shared" si="35"/>
        <v>0</v>
      </c>
      <c r="K318" s="30">
        <f t="shared" si="36"/>
        <v>0</v>
      </c>
      <c r="L318" s="30">
        <f>SANTANDER!C337</f>
        <v>0</v>
      </c>
      <c r="M318" s="88">
        <f>SANTANDER!E337</f>
        <v>0</v>
      </c>
      <c r="N318" s="29"/>
      <c r="O318" s="31"/>
    </row>
    <row r="319" spans="1:15" x14ac:dyDescent="0.2">
      <c r="A319" s="25">
        <f>SANTANDER!A338</f>
        <v>0</v>
      </c>
      <c r="B319" s="26"/>
      <c r="C319" s="27">
        <f>SANTANDER!B338</f>
        <v>0</v>
      </c>
      <c r="D319" s="28"/>
      <c r="E319" s="28">
        <f>SANTANDER!L338</f>
        <v>0</v>
      </c>
      <c r="F319" s="28">
        <f>SANTANDER!K338</f>
        <v>0</v>
      </c>
      <c r="G319" s="29">
        <f t="shared" si="33"/>
        <v>0</v>
      </c>
      <c r="H319" s="30">
        <f t="shared" si="34"/>
        <v>0</v>
      </c>
      <c r="I319" s="29">
        <f>SANTANDER!D338</f>
        <v>0</v>
      </c>
      <c r="J319" s="30">
        <f t="shared" si="35"/>
        <v>0</v>
      </c>
      <c r="K319" s="30">
        <f t="shared" si="36"/>
        <v>0</v>
      </c>
      <c r="L319" s="30">
        <f>SANTANDER!C338</f>
        <v>0</v>
      </c>
      <c r="M319" s="88">
        <f>SANTANDER!E338</f>
        <v>0</v>
      </c>
      <c r="N319" s="29"/>
      <c r="O319" s="31"/>
    </row>
    <row r="320" spans="1:15" x14ac:dyDescent="0.2">
      <c r="A320" s="25">
        <f>SANTANDER!A339</f>
        <v>0</v>
      </c>
      <c r="B320" s="26"/>
      <c r="C320" s="27">
        <f>SANTANDER!B339</f>
        <v>0</v>
      </c>
      <c r="D320" s="28"/>
      <c r="E320" s="28">
        <f>SANTANDER!L339</f>
        <v>0</v>
      </c>
      <c r="F320" s="28">
        <f>SANTANDER!K339</f>
        <v>0</v>
      </c>
      <c r="G320" s="29">
        <f t="shared" si="33"/>
        <v>0</v>
      </c>
      <c r="H320" s="30">
        <f t="shared" si="34"/>
        <v>0</v>
      </c>
      <c r="I320" s="29">
        <f>SANTANDER!D339</f>
        <v>0</v>
      </c>
      <c r="J320" s="30">
        <f t="shared" si="35"/>
        <v>0</v>
      </c>
      <c r="K320" s="30">
        <f t="shared" si="36"/>
        <v>0</v>
      </c>
      <c r="L320" s="30">
        <f>SANTANDER!C339</f>
        <v>0</v>
      </c>
      <c r="M320" s="88">
        <f>SANTANDER!E339</f>
        <v>0</v>
      </c>
      <c r="N320" s="29"/>
      <c r="O320" s="31"/>
    </row>
    <row r="321" spans="1:15" x14ac:dyDescent="0.2">
      <c r="A321" s="25">
        <f>SANTANDER!A340</f>
        <v>0</v>
      </c>
      <c r="B321" s="26"/>
      <c r="C321" s="27">
        <f>SANTANDER!B340</f>
        <v>0</v>
      </c>
      <c r="D321" s="28"/>
      <c r="E321" s="28">
        <f>SANTANDER!L340</f>
        <v>0</v>
      </c>
      <c r="F321" s="28">
        <f>SANTANDER!K340</f>
        <v>0</v>
      </c>
      <c r="G321" s="29">
        <f t="shared" si="33"/>
        <v>0</v>
      </c>
      <c r="H321" s="30">
        <f t="shared" si="34"/>
        <v>0</v>
      </c>
      <c r="I321" s="29">
        <f>SANTANDER!D340</f>
        <v>0</v>
      </c>
      <c r="J321" s="30">
        <f t="shared" si="35"/>
        <v>0</v>
      </c>
      <c r="K321" s="30">
        <f t="shared" si="36"/>
        <v>0</v>
      </c>
      <c r="L321" s="30">
        <f>SANTANDER!C340</f>
        <v>0</v>
      </c>
      <c r="M321" s="88">
        <f>SANTANDER!E340</f>
        <v>0</v>
      </c>
      <c r="N321" s="29"/>
      <c r="O321" s="31"/>
    </row>
    <row r="322" spans="1:15" x14ac:dyDescent="0.2">
      <c r="A322" s="25">
        <f>SANTANDER!A341</f>
        <v>0</v>
      </c>
      <c r="B322" s="26"/>
      <c r="C322" s="27">
        <f>SANTANDER!B341</f>
        <v>0</v>
      </c>
      <c r="D322" s="28"/>
      <c r="E322" s="28">
        <f>SANTANDER!L341</f>
        <v>0</v>
      </c>
      <c r="F322" s="28">
        <f>SANTANDER!K341</f>
        <v>0</v>
      </c>
      <c r="G322" s="29">
        <f t="shared" si="33"/>
        <v>0</v>
      </c>
      <c r="H322" s="30">
        <f t="shared" si="34"/>
        <v>0</v>
      </c>
      <c r="I322" s="29">
        <f>SANTANDER!D341</f>
        <v>0</v>
      </c>
      <c r="J322" s="30">
        <f t="shared" si="35"/>
        <v>0</v>
      </c>
      <c r="K322" s="30">
        <f t="shared" si="36"/>
        <v>0</v>
      </c>
      <c r="L322" s="30">
        <f>SANTANDER!C341</f>
        <v>0</v>
      </c>
      <c r="M322" s="88">
        <f>SANTANDER!E341</f>
        <v>0</v>
      </c>
      <c r="N322" s="29"/>
      <c r="O322" s="31"/>
    </row>
    <row r="323" spans="1:15" x14ac:dyDescent="0.2">
      <c r="A323" s="25">
        <f>SANTANDER!A342</f>
        <v>0</v>
      </c>
      <c r="B323" s="26"/>
      <c r="C323" s="27">
        <f>SANTANDER!B342</f>
        <v>0</v>
      </c>
      <c r="D323" s="28"/>
      <c r="E323" s="28">
        <f>SANTANDER!L342</f>
        <v>0</v>
      </c>
      <c r="F323" s="28">
        <f>SANTANDER!K342</f>
        <v>0</v>
      </c>
      <c r="G323" s="29">
        <f t="shared" si="33"/>
        <v>0</v>
      </c>
      <c r="H323" s="30">
        <f t="shared" si="34"/>
        <v>0</v>
      </c>
      <c r="I323" s="29">
        <f>SANTANDER!D342</f>
        <v>0</v>
      </c>
      <c r="J323" s="30">
        <f t="shared" si="35"/>
        <v>0</v>
      </c>
      <c r="K323" s="30">
        <f t="shared" si="36"/>
        <v>0</v>
      </c>
      <c r="L323" s="30">
        <f>SANTANDER!C342</f>
        <v>0</v>
      </c>
      <c r="M323" s="88">
        <f>SANTANDER!E342</f>
        <v>0</v>
      </c>
      <c r="N323" s="29"/>
      <c r="O323" s="31"/>
    </row>
    <row r="324" spans="1:15" x14ac:dyDescent="0.2">
      <c r="A324" s="25">
        <f>SANTANDER!A343</f>
        <v>0</v>
      </c>
      <c r="B324" s="26"/>
      <c r="C324" s="27">
        <f>SANTANDER!B343</f>
        <v>0</v>
      </c>
      <c r="D324" s="28"/>
      <c r="E324" s="28">
        <f>SANTANDER!L343</f>
        <v>0</v>
      </c>
      <c r="F324" s="28">
        <f>SANTANDER!K343</f>
        <v>0</v>
      </c>
      <c r="G324" s="29">
        <f t="shared" si="33"/>
        <v>0</v>
      </c>
      <c r="H324" s="30">
        <f t="shared" si="34"/>
        <v>0</v>
      </c>
      <c r="I324" s="29">
        <f>SANTANDER!D343</f>
        <v>0</v>
      </c>
      <c r="J324" s="30">
        <f t="shared" si="35"/>
        <v>0</v>
      </c>
      <c r="K324" s="30">
        <f t="shared" si="36"/>
        <v>0</v>
      </c>
      <c r="L324" s="30">
        <f>SANTANDER!C343</f>
        <v>0</v>
      </c>
      <c r="M324" s="88">
        <f>SANTANDER!E343</f>
        <v>0</v>
      </c>
      <c r="N324" s="29"/>
      <c r="O324" s="31"/>
    </row>
    <row r="325" spans="1:15" x14ac:dyDescent="0.2">
      <c r="A325" s="25">
        <f>SANTANDER!A344</f>
        <v>0</v>
      </c>
      <c r="B325" s="26"/>
      <c r="C325" s="27">
        <f>SANTANDER!B344</f>
        <v>0</v>
      </c>
      <c r="D325" s="28"/>
      <c r="E325" s="28">
        <f>SANTANDER!L344</f>
        <v>0</v>
      </c>
      <c r="F325" s="28">
        <f>SANTANDER!K344</f>
        <v>0</v>
      </c>
      <c r="G325" s="29">
        <f t="shared" si="33"/>
        <v>0</v>
      </c>
      <c r="H325" s="30">
        <f t="shared" si="34"/>
        <v>0</v>
      </c>
      <c r="I325" s="29">
        <f>SANTANDER!D344</f>
        <v>0</v>
      </c>
      <c r="J325" s="30">
        <f t="shared" si="35"/>
        <v>0</v>
      </c>
      <c r="K325" s="30">
        <f t="shared" si="36"/>
        <v>0</v>
      </c>
      <c r="L325" s="30">
        <f>SANTANDER!C344</f>
        <v>0</v>
      </c>
      <c r="M325" s="88">
        <f>SANTANDER!E344</f>
        <v>0</v>
      </c>
      <c r="N325" s="29"/>
      <c r="O325" s="31"/>
    </row>
    <row r="326" spans="1:15" x14ac:dyDescent="0.2">
      <c r="A326" s="25">
        <f>SANTANDER!A345</f>
        <v>0</v>
      </c>
      <c r="B326" s="26"/>
      <c r="C326" s="27">
        <f>SANTANDER!B345</f>
        <v>0</v>
      </c>
      <c r="D326" s="28"/>
      <c r="E326" s="28">
        <f>SANTANDER!L345</f>
        <v>0</v>
      </c>
      <c r="F326" s="28">
        <f>SANTANDER!K345</f>
        <v>0</v>
      </c>
      <c r="G326" s="29">
        <f t="shared" si="33"/>
        <v>0</v>
      </c>
      <c r="H326" s="30">
        <f t="shared" si="34"/>
        <v>0</v>
      </c>
      <c r="I326" s="29">
        <f>SANTANDER!D345</f>
        <v>0</v>
      </c>
      <c r="J326" s="30">
        <f t="shared" si="35"/>
        <v>0</v>
      </c>
      <c r="K326" s="30">
        <f t="shared" si="36"/>
        <v>0</v>
      </c>
      <c r="L326" s="30">
        <f>SANTANDER!C345</f>
        <v>0</v>
      </c>
      <c r="M326" s="88">
        <f>SANTANDER!E345</f>
        <v>0</v>
      </c>
      <c r="N326" s="29"/>
      <c r="O326" s="31"/>
    </row>
    <row r="327" spans="1:15" x14ac:dyDescent="0.2">
      <c r="A327" s="25">
        <f>SANTANDER!A346</f>
        <v>0</v>
      </c>
      <c r="B327" s="26"/>
      <c r="C327" s="27">
        <f>SANTANDER!B346</f>
        <v>0</v>
      </c>
      <c r="D327" s="28"/>
      <c r="E327" s="28">
        <f>SANTANDER!L346</f>
        <v>0</v>
      </c>
      <c r="F327" s="28">
        <f>SANTANDER!K346</f>
        <v>0</v>
      </c>
      <c r="G327" s="29">
        <f t="shared" si="33"/>
        <v>0</v>
      </c>
      <c r="H327" s="30">
        <f t="shared" si="34"/>
        <v>0</v>
      </c>
      <c r="I327" s="29">
        <f>SANTANDER!D346</f>
        <v>0</v>
      </c>
      <c r="J327" s="30">
        <f t="shared" si="35"/>
        <v>0</v>
      </c>
      <c r="K327" s="30">
        <f t="shared" si="36"/>
        <v>0</v>
      </c>
      <c r="L327" s="30">
        <f>SANTANDER!C346</f>
        <v>0</v>
      </c>
      <c r="M327" s="88">
        <f>SANTANDER!E346</f>
        <v>0</v>
      </c>
      <c r="N327" s="29"/>
      <c r="O327" s="31"/>
    </row>
    <row r="328" spans="1:15" x14ac:dyDescent="0.2">
      <c r="A328" s="25">
        <f>SANTANDER!A347</f>
        <v>0</v>
      </c>
      <c r="B328" s="26"/>
      <c r="C328" s="27">
        <f>SANTANDER!B347</f>
        <v>0</v>
      </c>
      <c r="D328" s="28"/>
      <c r="E328" s="28">
        <f>SANTANDER!L347</f>
        <v>0</v>
      </c>
      <c r="F328" s="28">
        <f>SANTANDER!K347</f>
        <v>0</v>
      </c>
      <c r="G328" s="29">
        <f t="shared" si="33"/>
        <v>0</v>
      </c>
      <c r="H328" s="30">
        <f t="shared" si="34"/>
        <v>0</v>
      </c>
      <c r="I328" s="29">
        <f>SANTANDER!D347</f>
        <v>0</v>
      </c>
      <c r="J328" s="30">
        <f t="shared" si="35"/>
        <v>0</v>
      </c>
      <c r="K328" s="30">
        <f t="shared" si="36"/>
        <v>0</v>
      </c>
      <c r="L328" s="30">
        <f>SANTANDER!C347</f>
        <v>0</v>
      </c>
      <c r="M328" s="88">
        <f>SANTANDER!E347</f>
        <v>0</v>
      </c>
      <c r="N328" s="29"/>
      <c r="O328" s="31"/>
    </row>
    <row r="329" spans="1:15" x14ac:dyDescent="0.2">
      <c r="A329" s="25">
        <f>SANTANDER!A348</f>
        <v>0</v>
      </c>
      <c r="B329" s="26"/>
      <c r="C329" s="27">
        <f>SANTANDER!B348</f>
        <v>0</v>
      </c>
      <c r="D329" s="28"/>
      <c r="E329" s="28">
        <f>SANTANDER!L348</f>
        <v>0</v>
      </c>
      <c r="F329" s="28">
        <f>SANTANDER!K348</f>
        <v>0</v>
      </c>
      <c r="G329" s="29">
        <f t="shared" si="33"/>
        <v>0</v>
      </c>
      <c r="H329" s="30">
        <f t="shared" si="34"/>
        <v>0</v>
      </c>
      <c r="I329" s="29">
        <f>SANTANDER!D348</f>
        <v>0</v>
      </c>
      <c r="J329" s="30">
        <f t="shared" si="35"/>
        <v>0</v>
      </c>
      <c r="K329" s="30">
        <f t="shared" si="36"/>
        <v>0</v>
      </c>
      <c r="L329" s="30">
        <f>SANTANDER!C348</f>
        <v>0</v>
      </c>
      <c r="M329" s="88">
        <f>SANTANDER!E348</f>
        <v>0</v>
      </c>
      <c r="N329" s="29"/>
      <c r="O329" s="31"/>
    </row>
    <row r="330" spans="1:15" x14ac:dyDescent="0.2">
      <c r="A330" s="25">
        <f>SANTANDER!A349</f>
        <v>0</v>
      </c>
      <c r="B330" s="26"/>
      <c r="C330" s="27">
        <f>SANTANDER!B349</f>
        <v>0</v>
      </c>
      <c r="D330" s="28"/>
      <c r="E330" s="28">
        <f>SANTANDER!L349</f>
        <v>0</v>
      </c>
      <c r="F330" s="28">
        <f>SANTANDER!K349</f>
        <v>0</v>
      </c>
      <c r="G330" s="29">
        <f t="shared" si="33"/>
        <v>0</v>
      </c>
      <c r="H330" s="30">
        <f t="shared" si="34"/>
        <v>0</v>
      </c>
      <c r="I330" s="29">
        <f>SANTANDER!D349</f>
        <v>0</v>
      </c>
      <c r="J330" s="30">
        <f t="shared" si="35"/>
        <v>0</v>
      </c>
      <c r="K330" s="30">
        <f t="shared" si="36"/>
        <v>0</v>
      </c>
      <c r="L330" s="30">
        <f>SANTANDER!C349</f>
        <v>0</v>
      </c>
      <c r="M330" s="88">
        <f>SANTANDER!E349</f>
        <v>0</v>
      </c>
      <c r="N330" s="29"/>
      <c r="O330" s="31"/>
    </row>
    <row r="331" spans="1:15" x14ac:dyDescent="0.2">
      <c r="A331" s="25">
        <f>SANTANDER!A350</f>
        <v>0</v>
      </c>
      <c r="B331" s="26"/>
      <c r="C331" s="27">
        <f>SANTANDER!B350</f>
        <v>0</v>
      </c>
      <c r="D331" s="28"/>
      <c r="E331" s="28">
        <f>SANTANDER!L350</f>
        <v>0</v>
      </c>
      <c r="F331" s="28">
        <f>SANTANDER!K350</f>
        <v>0</v>
      </c>
      <c r="G331" s="29">
        <f t="shared" si="33"/>
        <v>0</v>
      </c>
      <c r="H331" s="30">
        <f t="shared" si="34"/>
        <v>0</v>
      </c>
      <c r="I331" s="29">
        <f>SANTANDER!D350</f>
        <v>0</v>
      </c>
      <c r="J331" s="30">
        <f t="shared" si="35"/>
        <v>0</v>
      </c>
      <c r="K331" s="30">
        <f t="shared" si="36"/>
        <v>0</v>
      </c>
      <c r="L331" s="30">
        <f>SANTANDER!C350</f>
        <v>0</v>
      </c>
      <c r="M331" s="88">
        <f>SANTANDER!E350</f>
        <v>0</v>
      </c>
      <c r="N331" s="29"/>
      <c r="O331" s="31"/>
    </row>
    <row r="332" spans="1:15" x14ac:dyDescent="0.2">
      <c r="A332" s="25">
        <f>SANTANDER!A351</f>
        <v>0</v>
      </c>
      <c r="B332" s="26"/>
      <c r="C332" s="27">
        <f>SANTANDER!B351</f>
        <v>0</v>
      </c>
      <c r="D332" s="28"/>
      <c r="E332" s="28">
        <f>SANTANDER!L351</f>
        <v>0</v>
      </c>
      <c r="F332" s="28">
        <f>SANTANDER!K351</f>
        <v>0</v>
      </c>
      <c r="G332" s="29">
        <f t="shared" si="33"/>
        <v>0</v>
      </c>
      <c r="H332" s="30">
        <f t="shared" si="34"/>
        <v>0</v>
      </c>
      <c r="I332" s="29">
        <f>SANTANDER!D351</f>
        <v>0</v>
      </c>
      <c r="J332" s="30">
        <f t="shared" si="35"/>
        <v>0</v>
      </c>
      <c r="K332" s="30">
        <f t="shared" si="36"/>
        <v>0</v>
      </c>
      <c r="L332" s="30">
        <f>SANTANDER!C351</f>
        <v>0</v>
      </c>
      <c r="M332" s="88">
        <f>SANTANDER!E351</f>
        <v>0</v>
      </c>
      <c r="N332" s="29"/>
      <c r="O332" s="31"/>
    </row>
    <row r="333" spans="1:15" x14ac:dyDescent="0.2">
      <c r="A333" s="25">
        <f>SANTANDER!A352</f>
        <v>0</v>
      </c>
      <c r="B333" s="26"/>
      <c r="C333" s="27">
        <f>SANTANDER!B352</f>
        <v>0</v>
      </c>
      <c r="D333" s="28"/>
      <c r="E333" s="28">
        <f>SANTANDER!L352</f>
        <v>0</v>
      </c>
      <c r="F333" s="28">
        <f>SANTANDER!K352</f>
        <v>0</v>
      </c>
      <c r="G333" s="29">
        <f t="shared" si="33"/>
        <v>0</v>
      </c>
      <c r="H333" s="30">
        <f t="shared" si="34"/>
        <v>0</v>
      </c>
      <c r="I333" s="29">
        <f>SANTANDER!D352</f>
        <v>0</v>
      </c>
      <c r="J333" s="30">
        <f t="shared" si="35"/>
        <v>0</v>
      </c>
      <c r="K333" s="30">
        <f t="shared" si="36"/>
        <v>0</v>
      </c>
      <c r="L333" s="30">
        <f>SANTANDER!C352</f>
        <v>0</v>
      </c>
      <c r="M333" s="88">
        <f>SANTANDER!E352</f>
        <v>0</v>
      </c>
      <c r="N333" s="29"/>
      <c r="O333" s="31"/>
    </row>
    <row r="334" spans="1:15" x14ac:dyDescent="0.2">
      <c r="A334" s="25">
        <f>SANTANDER!A353</f>
        <v>0</v>
      </c>
      <c r="B334" s="26"/>
      <c r="C334" s="27">
        <f>SANTANDER!B353</f>
        <v>0</v>
      </c>
      <c r="D334" s="28"/>
      <c r="E334" s="28">
        <f>SANTANDER!L353</f>
        <v>0</v>
      </c>
      <c r="F334" s="28">
        <f>SANTANDER!K353</f>
        <v>0</v>
      </c>
      <c r="G334" s="29">
        <f t="shared" si="33"/>
        <v>0</v>
      </c>
      <c r="H334" s="30">
        <f t="shared" si="34"/>
        <v>0</v>
      </c>
      <c r="I334" s="29">
        <f>SANTANDER!D353</f>
        <v>0</v>
      </c>
      <c r="J334" s="30">
        <f t="shared" si="35"/>
        <v>0</v>
      </c>
      <c r="K334" s="30">
        <f t="shared" si="36"/>
        <v>0</v>
      </c>
      <c r="L334" s="30">
        <f>SANTANDER!C353</f>
        <v>0</v>
      </c>
      <c r="M334" s="88">
        <f>SANTANDER!E353</f>
        <v>0</v>
      </c>
      <c r="N334" s="29"/>
      <c r="O334" s="31"/>
    </row>
    <row r="335" spans="1:15" x14ac:dyDescent="0.2">
      <c r="A335" s="25">
        <f>SANTANDER!A354</f>
        <v>0</v>
      </c>
      <c r="B335" s="26"/>
      <c r="C335" s="27">
        <f>SANTANDER!B354</f>
        <v>0</v>
      </c>
      <c r="D335" s="28"/>
      <c r="E335" s="28">
        <f>SANTANDER!L354</f>
        <v>0</v>
      </c>
      <c r="F335" s="28">
        <f>SANTANDER!K354</f>
        <v>0</v>
      </c>
      <c r="G335" s="29">
        <f t="shared" si="33"/>
        <v>0</v>
      </c>
      <c r="H335" s="30">
        <f t="shared" si="34"/>
        <v>0</v>
      </c>
      <c r="I335" s="29">
        <f>SANTANDER!D354</f>
        <v>0</v>
      </c>
      <c r="J335" s="30">
        <f t="shared" si="35"/>
        <v>0</v>
      </c>
      <c r="K335" s="30">
        <f t="shared" si="36"/>
        <v>0</v>
      </c>
      <c r="L335" s="30">
        <f>SANTANDER!C354</f>
        <v>0</v>
      </c>
      <c r="M335" s="88">
        <f>SANTANDER!E354</f>
        <v>0</v>
      </c>
      <c r="N335" s="29"/>
      <c r="O335" s="31"/>
    </row>
    <row r="336" spans="1:15" x14ac:dyDescent="0.2">
      <c r="A336" s="25">
        <f>SANTANDER!A355</f>
        <v>0</v>
      </c>
      <c r="B336" s="26"/>
      <c r="C336" s="27">
        <f>SANTANDER!B355</f>
        <v>0</v>
      </c>
      <c r="D336" s="28"/>
      <c r="E336" s="28">
        <f>SANTANDER!L355</f>
        <v>0</v>
      </c>
      <c r="F336" s="28">
        <f>SANTANDER!K355</f>
        <v>0</v>
      </c>
      <c r="G336" s="29">
        <f t="shared" si="33"/>
        <v>0</v>
      </c>
      <c r="H336" s="30">
        <f t="shared" si="34"/>
        <v>0</v>
      </c>
      <c r="I336" s="29">
        <f>SANTANDER!D355</f>
        <v>0</v>
      </c>
      <c r="J336" s="30">
        <f t="shared" si="35"/>
        <v>0</v>
      </c>
      <c r="K336" s="30">
        <f t="shared" si="36"/>
        <v>0</v>
      </c>
      <c r="L336" s="30">
        <f>SANTANDER!C355</f>
        <v>0</v>
      </c>
      <c r="M336" s="88">
        <f>SANTANDER!E355</f>
        <v>0</v>
      </c>
      <c r="N336" s="29"/>
      <c r="O336" s="31"/>
    </row>
    <row r="337" spans="1:15" x14ac:dyDescent="0.2">
      <c r="A337" s="25">
        <f>SANTANDER!A356</f>
        <v>0</v>
      </c>
      <c r="B337" s="26"/>
      <c r="C337" s="27">
        <f>SANTANDER!B356</f>
        <v>0</v>
      </c>
      <c r="D337" s="28"/>
      <c r="E337" s="28">
        <f>SANTANDER!L356</f>
        <v>0</v>
      </c>
      <c r="F337" s="28">
        <f>SANTANDER!K356</f>
        <v>0</v>
      </c>
      <c r="G337" s="29">
        <f t="shared" si="33"/>
        <v>0</v>
      </c>
      <c r="H337" s="30">
        <f t="shared" si="34"/>
        <v>0</v>
      </c>
      <c r="I337" s="29">
        <f>SANTANDER!D356</f>
        <v>0</v>
      </c>
      <c r="J337" s="30">
        <f t="shared" si="35"/>
        <v>0</v>
      </c>
      <c r="K337" s="30">
        <f t="shared" si="36"/>
        <v>0</v>
      </c>
      <c r="L337" s="30">
        <f>SANTANDER!C356</f>
        <v>0</v>
      </c>
      <c r="M337" s="88">
        <f>SANTANDER!E356</f>
        <v>0</v>
      </c>
      <c r="N337" s="29"/>
      <c r="O337" s="31"/>
    </row>
    <row r="338" spans="1:15" x14ac:dyDescent="0.2">
      <c r="A338" s="25">
        <f>SANTANDER!A357</f>
        <v>0</v>
      </c>
      <c r="B338" s="26"/>
      <c r="C338" s="27">
        <f>SANTANDER!B357</f>
        <v>0</v>
      </c>
      <c r="D338" s="28"/>
      <c r="E338" s="28">
        <f>SANTANDER!L357</f>
        <v>0</v>
      </c>
      <c r="F338" s="28">
        <f>SANTANDER!K357</f>
        <v>0</v>
      </c>
      <c r="G338" s="29">
        <f t="shared" si="33"/>
        <v>0</v>
      </c>
      <c r="H338" s="30">
        <f t="shared" si="34"/>
        <v>0</v>
      </c>
      <c r="I338" s="29">
        <f>SANTANDER!D357</f>
        <v>0</v>
      </c>
      <c r="J338" s="30">
        <f t="shared" si="35"/>
        <v>0</v>
      </c>
      <c r="K338" s="30">
        <f t="shared" si="36"/>
        <v>0</v>
      </c>
      <c r="L338" s="30">
        <f>SANTANDER!C357</f>
        <v>0</v>
      </c>
      <c r="M338" s="88">
        <f>SANTANDER!E357</f>
        <v>0</v>
      </c>
      <c r="N338" s="29"/>
      <c r="O338" s="31"/>
    </row>
    <row r="339" spans="1:15" x14ac:dyDescent="0.2">
      <c r="A339" s="25">
        <f>SANTANDER!A358</f>
        <v>0</v>
      </c>
      <c r="B339" s="26"/>
      <c r="C339" s="27">
        <f>SANTANDER!B358</f>
        <v>0</v>
      </c>
      <c r="D339" s="28"/>
      <c r="E339" s="28">
        <f>SANTANDER!L358</f>
        <v>0</v>
      </c>
      <c r="F339" s="28">
        <f>SANTANDER!K358</f>
        <v>0</v>
      </c>
      <c r="G339" s="29">
        <f t="shared" si="33"/>
        <v>0</v>
      </c>
      <c r="H339" s="30">
        <f t="shared" si="34"/>
        <v>0</v>
      </c>
      <c r="I339" s="29">
        <f>SANTANDER!D358</f>
        <v>0</v>
      </c>
      <c r="J339" s="30">
        <f t="shared" si="35"/>
        <v>0</v>
      </c>
      <c r="K339" s="30">
        <f t="shared" si="36"/>
        <v>0</v>
      </c>
      <c r="L339" s="30">
        <f>SANTANDER!C358</f>
        <v>0</v>
      </c>
      <c r="M339" s="88">
        <f>SANTANDER!E358</f>
        <v>0</v>
      </c>
      <c r="N339" s="29"/>
      <c r="O339" s="31"/>
    </row>
    <row r="340" spans="1:15" x14ac:dyDescent="0.2">
      <c r="A340" s="25">
        <f>SANTANDER!A359</f>
        <v>0</v>
      </c>
      <c r="B340" s="26"/>
      <c r="C340" s="27">
        <f>SANTANDER!B359</f>
        <v>0</v>
      </c>
      <c r="D340" s="28"/>
      <c r="E340" s="28">
        <f>SANTANDER!L359</f>
        <v>0</v>
      </c>
      <c r="F340" s="28">
        <f>SANTANDER!K359</f>
        <v>0</v>
      </c>
      <c r="G340" s="29">
        <f t="shared" si="33"/>
        <v>0</v>
      </c>
      <c r="H340" s="30">
        <f t="shared" si="34"/>
        <v>0</v>
      </c>
      <c r="I340" s="29">
        <f>SANTANDER!D359</f>
        <v>0</v>
      </c>
      <c r="J340" s="30">
        <f t="shared" si="35"/>
        <v>0</v>
      </c>
      <c r="K340" s="30">
        <f t="shared" si="36"/>
        <v>0</v>
      </c>
      <c r="L340" s="30">
        <f>SANTANDER!C359</f>
        <v>0</v>
      </c>
      <c r="M340" s="88">
        <f>SANTANDER!E359</f>
        <v>0</v>
      </c>
      <c r="N340" s="29"/>
      <c r="O340" s="31"/>
    </row>
    <row r="341" spans="1:15" x14ac:dyDescent="0.2">
      <c r="A341" s="25">
        <f>SANTANDER!A360</f>
        <v>0</v>
      </c>
      <c r="B341" s="26"/>
      <c r="C341" s="27">
        <f>SANTANDER!B360</f>
        <v>0</v>
      </c>
      <c r="D341" s="28"/>
      <c r="E341" s="28">
        <f>SANTANDER!L360</f>
        <v>0</v>
      </c>
      <c r="F341" s="28">
        <f>SANTANDER!K360</f>
        <v>0</v>
      </c>
      <c r="G341" s="29">
        <f t="shared" si="33"/>
        <v>0</v>
      </c>
      <c r="H341" s="30">
        <f t="shared" si="34"/>
        <v>0</v>
      </c>
      <c r="I341" s="29">
        <f>SANTANDER!D360</f>
        <v>0</v>
      </c>
      <c r="J341" s="30">
        <f t="shared" si="35"/>
        <v>0</v>
      </c>
      <c r="K341" s="30">
        <f t="shared" si="36"/>
        <v>0</v>
      </c>
      <c r="L341" s="30">
        <f>SANTANDER!C360</f>
        <v>0</v>
      </c>
      <c r="M341" s="88">
        <f>SANTANDER!E360</f>
        <v>0</v>
      </c>
      <c r="N341" s="29"/>
      <c r="O341" s="31"/>
    </row>
    <row r="342" spans="1:15" x14ac:dyDescent="0.2">
      <c r="A342" s="25">
        <f>SANTANDER!A361</f>
        <v>0</v>
      </c>
      <c r="B342" s="26"/>
      <c r="C342" s="27">
        <f>SANTANDER!B361</f>
        <v>0</v>
      </c>
      <c r="D342" s="28"/>
      <c r="E342" s="28">
        <f>SANTANDER!L361</f>
        <v>0</v>
      </c>
      <c r="F342" s="28">
        <f>SANTANDER!K361</f>
        <v>0</v>
      </c>
      <c r="G342" s="29">
        <f t="shared" si="33"/>
        <v>0</v>
      </c>
      <c r="H342" s="30">
        <f t="shared" si="34"/>
        <v>0</v>
      </c>
      <c r="I342" s="29">
        <f>SANTANDER!D361</f>
        <v>0</v>
      </c>
      <c r="J342" s="30">
        <f t="shared" si="35"/>
        <v>0</v>
      </c>
      <c r="K342" s="30">
        <f t="shared" si="36"/>
        <v>0</v>
      </c>
      <c r="L342" s="30">
        <f>SANTANDER!C361</f>
        <v>0</v>
      </c>
      <c r="M342" s="88">
        <f>SANTANDER!E361</f>
        <v>0</v>
      </c>
      <c r="N342" s="29"/>
      <c r="O342" s="31"/>
    </row>
    <row r="343" spans="1:15" x14ac:dyDescent="0.2">
      <c r="A343" s="25">
        <f>SANTANDER!A362</f>
        <v>0</v>
      </c>
      <c r="B343" s="26"/>
      <c r="C343" s="27">
        <f>SANTANDER!B362</f>
        <v>0</v>
      </c>
      <c r="D343" s="28"/>
      <c r="E343" s="28">
        <f>SANTANDER!L362</f>
        <v>0</v>
      </c>
      <c r="F343" s="28">
        <f>SANTANDER!K362</f>
        <v>0</v>
      </c>
      <c r="G343" s="29">
        <f t="shared" si="33"/>
        <v>0</v>
      </c>
      <c r="H343" s="30">
        <f t="shared" si="34"/>
        <v>0</v>
      </c>
      <c r="I343" s="29">
        <f>SANTANDER!D362</f>
        <v>0</v>
      </c>
      <c r="J343" s="30">
        <f t="shared" si="35"/>
        <v>0</v>
      </c>
      <c r="K343" s="30">
        <f t="shared" si="36"/>
        <v>0</v>
      </c>
      <c r="L343" s="30">
        <f>SANTANDER!C362</f>
        <v>0</v>
      </c>
      <c r="M343" s="88">
        <f>SANTANDER!E362</f>
        <v>0</v>
      </c>
      <c r="N343" s="29"/>
      <c r="O343" s="31"/>
    </row>
    <row r="344" spans="1:15" x14ac:dyDescent="0.2">
      <c r="A344" s="25">
        <f>SANTANDER!A363</f>
        <v>0</v>
      </c>
      <c r="B344" s="26"/>
      <c r="C344" s="27">
        <f>SANTANDER!B363</f>
        <v>0</v>
      </c>
      <c r="D344" s="28"/>
      <c r="E344" s="28">
        <f>SANTANDER!L363</f>
        <v>0</v>
      </c>
      <c r="F344" s="28">
        <f>SANTANDER!K363</f>
        <v>0</v>
      </c>
      <c r="G344" s="29">
        <f t="shared" si="33"/>
        <v>0</v>
      </c>
      <c r="H344" s="30">
        <f t="shared" si="34"/>
        <v>0</v>
      </c>
      <c r="I344" s="29">
        <f>SANTANDER!D363</f>
        <v>0</v>
      </c>
      <c r="J344" s="30">
        <f t="shared" si="35"/>
        <v>0</v>
      </c>
      <c r="K344" s="30">
        <f t="shared" si="36"/>
        <v>0</v>
      </c>
      <c r="L344" s="30">
        <f>SANTANDER!C363</f>
        <v>0</v>
      </c>
      <c r="M344" s="88">
        <f>SANTANDER!E363</f>
        <v>0</v>
      </c>
      <c r="N344" s="29"/>
      <c r="O344" s="31"/>
    </row>
    <row r="345" spans="1:15" x14ac:dyDescent="0.2">
      <c r="A345" s="25">
        <f>SANTANDER!A364</f>
        <v>0</v>
      </c>
      <c r="B345" s="26"/>
      <c r="C345" s="27">
        <f>SANTANDER!B364</f>
        <v>0</v>
      </c>
      <c r="D345" s="28"/>
      <c r="E345" s="28">
        <f>SANTANDER!L364</f>
        <v>0</v>
      </c>
      <c r="F345" s="28">
        <f>SANTANDER!K364</f>
        <v>0</v>
      </c>
      <c r="G345" s="29">
        <f t="shared" si="33"/>
        <v>0</v>
      </c>
      <c r="H345" s="30">
        <f t="shared" si="34"/>
        <v>0</v>
      </c>
      <c r="I345" s="29">
        <f>SANTANDER!D364</f>
        <v>0</v>
      </c>
      <c r="J345" s="30">
        <f t="shared" si="35"/>
        <v>0</v>
      </c>
      <c r="K345" s="30">
        <f t="shared" si="36"/>
        <v>0</v>
      </c>
      <c r="L345" s="30">
        <f>SANTANDER!C364</f>
        <v>0</v>
      </c>
      <c r="M345" s="88">
        <f>SANTANDER!E364</f>
        <v>0</v>
      </c>
      <c r="N345" s="29"/>
      <c r="O345" s="31"/>
    </row>
    <row r="346" spans="1:15" x14ac:dyDescent="0.2">
      <c r="A346" s="25">
        <f>SANTANDER!A365</f>
        <v>0</v>
      </c>
      <c r="B346" s="26"/>
      <c r="C346" s="27">
        <f>SANTANDER!B365</f>
        <v>0</v>
      </c>
      <c r="D346" s="28"/>
      <c r="E346" s="28">
        <f>SANTANDER!L365</f>
        <v>0</v>
      </c>
      <c r="F346" s="28">
        <f>SANTANDER!K365</f>
        <v>0</v>
      </c>
      <c r="G346" s="29">
        <f t="shared" si="33"/>
        <v>0</v>
      </c>
      <c r="H346" s="30">
        <f t="shared" si="34"/>
        <v>0</v>
      </c>
      <c r="I346" s="29">
        <f>SANTANDER!D365</f>
        <v>0</v>
      </c>
      <c r="J346" s="30">
        <f t="shared" si="35"/>
        <v>0</v>
      </c>
      <c r="K346" s="30">
        <f t="shared" si="36"/>
        <v>0</v>
      </c>
      <c r="L346" s="30">
        <f>SANTANDER!C365</f>
        <v>0</v>
      </c>
      <c r="M346" s="88">
        <f>SANTANDER!E365</f>
        <v>0</v>
      </c>
      <c r="N346" s="29"/>
      <c r="O346" s="31"/>
    </row>
    <row r="347" spans="1:15" x14ac:dyDescent="0.2">
      <c r="A347" s="25">
        <f>SANTANDER!A366</f>
        <v>0</v>
      </c>
      <c r="B347" s="26"/>
      <c r="C347" s="27">
        <f>SANTANDER!B366</f>
        <v>0</v>
      </c>
      <c r="D347" s="28"/>
      <c r="E347" s="28">
        <f>SANTANDER!L366</f>
        <v>0</v>
      </c>
      <c r="F347" s="28">
        <f>SANTANDER!K366</f>
        <v>0</v>
      </c>
      <c r="G347" s="29">
        <f t="shared" si="33"/>
        <v>0</v>
      </c>
      <c r="H347" s="30">
        <f t="shared" si="34"/>
        <v>0</v>
      </c>
      <c r="I347" s="29">
        <f>SANTANDER!D366</f>
        <v>0</v>
      </c>
      <c r="J347" s="30">
        <f t="shared" si="35"/>
        <v>0</v>
      </c>
      <c r="K347" s="30">
        <f t="shared" si="36"/>
        <v>0</v>
      </c>
      <c r="L347" s="30">
        <f>SANTANDER!C366</f>
        <v>0</v>
      </c>
      <c r="M347" s="88">
        <f>SANTANDER!E366</f>
        <v>0</v>
      </c>
      <c r="N347" s="29"/>
      <c r="O347" s="31"/>
    </row>
    <row r="348" spans="1:15" x14ac:dyDescent="0.2">
      <c r="A348" s="25">
        <f>SANTANDER!A367</f>
        <v>0</v>
      </c>
      <c r="B348" s="26"/>
      <c r="C348" s="27">
        <f>SANTANDER!B367</f>
        <v>0</v>
      </c>
      <c r="D348" s="28"/>
      <c r="E348" s="28">
        <f>SANTANDER!L367</f>
        <v>0</v>
      </c>
      <c r="F348" s="28">
        <f>SANTANDER!K367</f>
        <v>0</v>
      </c>
      <c r="G348" s="29">
        <f t="shared" si="33"/>
        <v>0</v>
      </c>
      <c r="H348" s="30">
        <f t="shared" si="34"/>
        <v>0</v>
      </c>
      <c r="I348" s="29">
        <f>SANTANDER!D367</f>
        <v>0</v>
      </c>
      <c r="J348" s="30">
        <f t="shared" si="35"/>
        <v>0</v>
      </c>
      <c r="K348" s="30">
        <f t="shared" si="36"/>
        <v>0</v>
      </c>
      <c r="L348" s="30">
        <f>SANTANDER!C367</f>
        <v>0</v>
      </c>
      <c r="M348" s="88">
        <f>SANTANDER!E367</f>
        <v>0</v>
      </c>
      <c r="N348" s="29"/>
      <c r="O348" s="31"/>
    </row>
    <row r="349" spans="1:15" x14ac:dyDescent="0.2">
      <c r="A349" s="25">
        <f>SANTANDER!A368</f>
        <v>0</v>
      </c>
      <c r="B349" s="26"/>
      <c r="C349" s="27">
        <f>SANTANDER!B368</f>
        <v>0</v>
      </c>
      <c r="D349" s="28"/>
      <c r="E349" s="28">
        <f>SANTANDER!L368</f>
        <v>0</v>
      </c>
      <c r="F349" s="28">
        <f>SANTANDER!K368</f>
        <v>0</v>
      </c>
      <c r="G349" s="29">
        <f t="shared" si="33"/>
        <v>0</v>
      </c>
      <c r="H349" s="30">
        <f t="shared" si="34"/>
        <v>0</v>
      </c>
      <c r="I349" s="29">
        <f>SANTANDER!D368</f>
        <v>0</v>
      </c>
      <c r="J349" s="30">
        <f t="shared" si="35"/>
        <v>0</v>
      </c>
      <c r="K349" s="30">
        <f t="shared" si="36"/>
        <v>0</v>
      </c>
      <c r="L349" s="30">
        <f>SANTANDER!C368</f>
        <v>0</v>
      </c>
      <c r="M349" s="88">
        <f>SANTANDER!E368</f>
        <v>0</v>
      </c>
      <c r="N349" s="29"/>
      <c r="O349" s="31"/>
    </row>
    <row r="350" spans="1:15" x14ac:dyDescent="0.2">
      <c r="A350" s="25">
        <f>SANTANDER!A369</f>
        <v>0</v>
      </c>
      <c r="B350" s="26"/>
      <c r="C350" s="27">
        <f>SANTANDER!B369</f>
        <v>0</v>
      </c>
      <c r="D350" s="28"/>
      <c r="E350" s="28">
        <f>SANTANDER!L369</f>
        <v>0</v>
      </c>
      <c r="F350" s="28">
        <f>SANTANDER!K369</f>
        <v>0</v>
      </c>
      <c r="G350" s="29">
        <f t="shared" ref="G350:G403" si="37">I350/1.16</f>
        <v>0</v>
      </c>
      <c r="H350" s="30">
        <f t="shared" ref="H350:H403" si="38">G350*0.16</f>
        <v>0</v>
      </c>
      <c r="I350" s="29">
        <f>SANTANDER!D369</f>
        <v>0</v>
      </c>
      <c r="J350" s="30">
        <f t="shared" ref="J350:J403" si="39">L350/1.16</f>
        <v>0</v>
      </c>
      <c r="K350" s="30">
        <f t="shared" ref="K350:K403" si="40">J350*0.16</f>
        <v>0</v>
      </c>
      <c r="L350" s="30">
        <f>SANTANDER!C369</f>
        <v>0</v>
      </c>
      <c r="M350" s="88">
        <f>SANTANDER!E369</f>
        <v>0</v>
      </c>
      <c r="N350" s="29"/>
      <c r="O350" s="31"/>
    </row>
    <row r="351" spans="1:15" x14ac:dyDescent="0.2">
      <c r="A351" s="25">
        <f>SANTANDER!A370</f>
        <v>0</v>
      </c>
      <c r="B351" s="26"/>
      <c r="C351" s="27">
        <f>SANTANDER!B370</f>
        <v>0</v>
      </c>
      <c r="D351" s="28"/>
      <c r="E351" s="28">
        <f>SANTANDER!L370</f>
        <v>0</v>
      </c>
      <c r="F351" s="28">
        <f>SANTANDER!K370</f>
        <v>0</v>
      </c>
      <c r="G351" s="29">
        <f t="shared" si="37"/>
        <v>0</v>
      </c>
      <c r="H351" s="30">
        <f t="shared" si="38"/>
        <v>0</v>
      </c>
      <c r="I351" s="29">
        <f>SANTANDER!D370</f>
        <v>0</v>
      </c>
      <c r="J351" s="30">
        <f t="shared" si="39"/>
        <v>0</v>
      </c>
      <c r="K351" s="30">
        <f t="shared" si="40"/>
        <v>0</v>
      </c>
      <c r="L351" s="30">
        <f>SANTANDER!C370</f>
        <v>0</v>
      </c>
      <c r="M351" s="88">
        <f>SANTANDER!E370</f>
        <v>0</v>
      </c>
      <c r="N351" s="29"/>
      <c r="O351" s="31"/>
    </row>
    <row r="352" spans="1:15" x14ac:dyDescent="0.2">
      <c r="A352" s="25">
        <f>SANTANDER!A371</f>
        <v>0</v>
      </c>
      <c r="B352" s="26"/>
      <c r="C352" s="27">
        <f>SANTANDER!B371</f>
        <v>0</v>
      </c>
      <c r="D352" s="28"/>
      <c r="E352" s="28">
        <f>SANTANDER!L371</f>
        <v>0</v>
      </c>
      <c r="F352" s="28">
        <f>SANTANDER!K371</f>
        <v>0</v>
      </c>
      <c r="G352" s="29">
        <f t="shared" si="37"/>
        <v>0</v>
      </c>
      <c r="H352" s="30">
        <f t="shared" si="38"/>
        <v>0</v>
      </c>
      <c r="I352" s="29">
        <f>SANTANDER!D371</f>
        <v>0</v>
      </c>
      <c r="J352" s="30">
        <f t="shared" si="39"/>
        <v>0</v>
      </c>
      <c r="K352" s="30">
        <f t="shared" si="40"/>
        <v>0</v>
      </c>
      <c r="L352" s="30">
        <f>SANTANDER!C371</f>
        <v>0</v>
      </c>
      <c r="M352" s="88">
        <f>SANTANDER!E371</f>
        <v>0</v>
      </c>
      <c r="N352" s="29"/>
      <c r="O352" s="31"/>
    </row>
    <row r="353" spans="1:15" x14ac:dyDescent="0.2">
      <c r="A353" s="25">
        <f>SANTANDER!A372</f>
        <v>0</v>
      </c>
      <c r="B353" s="26"/>
      <c r="C353" s="27">
        <f>SANTANDER!B372</f>
        <v>0</v>
      </c>
      <c r="D353" s="28"/>
      <c r="E353" s="28">
        <f>SANTANDER!L372</f>
        <v>0</v>
      </c>
      <c r="F353" s="28">
        <f>SANTANDER!K372</f>
        <v>0</v>
      </c>
      <c r="G353" s="29">
        <f t="shared" si="37"/>
        <v>0</v>
      </c>
      <c r="H353" s="30">
        <f t="shared" si="38"/>
        <v>0</v>
      </c>
      <c r="I353" s="29">
        <f>SANTANDER!D372</f>
        <v>0</v>
      </c>
      <c r="J353" s="30">
        <f t="shared" si="39"/>
        <v>0</v>
      </c>
      <c r="K353" s="30">
        <f t="shared" si="40"/>
        <v>0</v>
      </c>
      <c r="L353" s="30">
        <f>SANTANDER!C372</f>
        <v>0</v>
      </c>
      <c r="M353" s="88">
        <f>SANTANDER!E372</f>
        <v>0</v>
      </c>
      <c r="N353" s="29"/>
      <c r="O353" s="31"/>
    </row>
    <row r="354" spans="1:15" x14ac:dyDescent="0.2">
      <c r="A354" s="25">
        <f>SANTANDER!A373</f>
        <v>0</v>
      </c>
      <c r="B354" s="26"/>
      <c r="C354" s="27">
        <f>SANTANDER!B373</f>
        <v>0</v>
      </c>
      <c r="D354" s="28"/>
      <c r="E354" s="28">
        <f>SANTANDER!L373</f>
        <v>0</v>
      </c>
      <c r="F354" s="28">
        <f>SANTANDER!K373</f>
        <v>0</v>
      </c>
      <c r="G354" s="29">
        <f t="shared" si="37"/>
        <v>0</v>
      </c>
      <c r="H354" s="30">
        <f t="shared" si="38"/>
        <v>0</v>
      </c>
      <c r="I354" s="29">
        <f>SANTANDER!D373</f>
        <v>0</v>
      </c>
      <c r="J354" s="30">
        <f t="shared" si="39"/>
        <v>0</v>
      </c>
      <c r="K354" s="30">
        <f t="shared" si="40"/>
        <v>0</v>
      </c>
      <c r="L354" s="30">
        <f>SANTANDER!C373</f>
        <v>0</v>
      </c>
      <c r="M354" s="88">
        <f>SANTANDER!E373</f>
        <v>0</v>
      </c>
      <c r="N354" s="29"/>
      <c r="O354" s="31"/>
    </row>
    <row r="355" spans="1:15" x14ac:dyDescent="0.2">
      <c r="A355" s="25">
        <f>SANTANDER!A374</f>
        <v>0</v>
      </c>
      <c r="B355" s="26"/>
      <c r="C355" s="27">
        <f>SANTANDER!B374</f>
        <v>0</v>
      </c>
      <c r="D355" s="28"/>
      <c r="E355" s="28">
        <f>SANTANDER!L374</f>
        <v>0</v>
      </c>
      <c r="F355" s="28">
        <f>SANTANDER!K374</f>
        <v>0</v>
      </c>
      <c r="G355" s="29">
        <f t="shared" si="37"/>
        <v>0</v>
      </c>
      <c r="H355" s="30">
        <f t="shared" si="38"/>
        <v>0</v>
      </c>
      <c r="I355" s="29">
        <f>SANTANDER!D374</f>
        <v>0</v>
      </c>
      <c r="J355" s="30">
        <f t="shared" si="39"/>
        <v>0</v>
      </c>
      <c r="K355" s="30">
        <f t="shared" si="40"/>
        <v>0</v>
      </c>
      <c r="L355" s="30">
        <f>SANTANDER!C374</f>
        <v>0</v>
      </c>
      <c r="M355" s="88">
        <f>SANTANDER!E374</f>
        <v>0</v>
      </c>
      <c r="N355" s="29"/>
      <c r="O355" s="31"/>
    </row>
    <row r="356" spans="1:15" x14ac:dyDescent="0.2">
      <c r="A356" s="25">
        <f>SANTANDER!A375</f>
        <v>0</v>
      </c>
      <c r="B356" s="26"/>
      <c r="C356" s="27">
        <f>SANTANDER!B375</f>
        <v>0</v>
      </c>
      <c r="D356" s="28"/>
      <c r="E356" s="28">
        <f>SANTANDER!L375</f>
        <v>0</v>
      </c>
      <c r="F356" s="28">
        <f>SANTANDER!K375</f>
        <v>0</v>
      </c>
      <c r="G356" s="29">
        <f t="shared" si="37"/>
        <v>0</v>
      </c>
      <c r="H356" s="30">
        <f t="shared" si="38"/>
        <v>0</v>
      </c>
      <c r="I356" s="29">
        <f>SANTANDER!D375</f>
        <v>0</v>
      </c>
      <c r="J356" s="30">
        <f t="shared" si="39"/>
        <v>0</v>
      </c>
      <c r="K356" s="30">
        <f t="shared" si="40"/>
        <v>0</v>
      </c>
      <c r="L356" s="30">
        <f>SANTANDER!C375</f>
        <v>0</v>
      </c>
      <c r="M356" s="88">
        <f>SANTANDER!E375</f>
        <v>0</v>
      </c>
      <c r="N356" s="29"/>
      <c r="O356" s="31"/>
    </row>
    <row r="357" spans="1:15" x14ac:dyDescent="0.2">
      <c r="A357" s="25">
        <f>SANTANDER!A376</f>
        <v>0</v>
      </c>
      <c r="B357" s="26"/>
      <c r="C357" s="27">
        <f>SANTANDER!B376</f>
        <v>0</v>
      </c>
      <c r="D357" s="28"/>
      <c r="E357" s="28">
        <f>SANTANDER!L376</f>
        <v>0</v>
      </c>
      <c r="F357" s="28">
        <f>SANTANDER!K376</f>
        <v>0</v>
      </c>
      <c r="G357" s="29">
        <f t="shared" si="37"/>
        <v>0</v>
      </c>
      <c r="H357" s="30">
        <f t="shared" si="38"/>
        <v>0</v>
      </c>
      <c r="I357" s="29">
        <f>SANTANDER!D376</f>
        <v>0</v>
      </c>
      <c r="J357" s="30">
        <f t="shared" si="39"/>
        <v>0</v>
      </c>
      <c r="K357" s="30">
        <f t="shared" si="40"/>
        <v>0</v>
      </c>
      <c r="L357" s="30">
        <f>SANTANDER!C376</f>
        <v>0</v>
      </c>
      <c r="M357" s="88">
        <f>SANTANDER!E376</f>
        <v>0</v>
      </c>
      <c r="N357" s="29"/>
      <c r="O357" s="31"/>
    </row>
    <row r="358" spans="1:15" x14ac:dyDescent="0.2">
      <c r="A358" s="25">
        <f>SANTANDER!A377</f>
        <v>0</v>
      </c>
      <c r="B358" s="26"/>
      <c r="C358" s="27">
        <f>SANTANDER!B377</f>
        <v>0</v>
      </c>
      <c r="D358" s="28"/>
      <c r="E358" s="28">
        <f>SANTANDER!L377</f>
        <v>0</v>
      </c>
      <c r="F358" s="28">
        <f>SANTANDER!K377</f>
        <v>0</v>
      </c>
      <c r="G358" s="29">
        <f t="shared" si="37"/>
        <v>0</v>
      </c>
      <c r="H358" s="30">
        <f t="shared" si="38"/>
        <v>0</v>
      </c>
      <c r="I358" s="29">
        <f>SANTANDER!D377</f>
        <v>0</v>
      </c>
      <c r="J358" s="30">
        <f t="shared" si="39"/>
        <v>0</v>
      </c>
      <c r="K358" s="30">
        <f t="shared" si="40"/>
        <v>0</v>
      </c>
      <c r="L358" s="30">
        <f>SANTANDER!C377</f>
        <v>0</v>
      </c>
      <c r="M358" s="88">
        <f>SANTANDER!E377</f>
        <v>0</v>
      </c>
      <c r="N358" s="29"/>
      <c r="O358" s="31"/>
    </row>
    <row r="359" spans="1:15" x14ac:dyDescent="0.2">
      <c r="A359" s="25">
        <f>SANTANDER!A378</f>
        <v>0</v>
      </c>
      <c r="B359" s="26"/>
      <c r="C359" s="27">
        <f>SANTANDER!B378</f>
        <v>0</v>
      </c>
      <c r="D359" s="28"/>
      <c r="E359" s="28">
        <f>SANTANDER!L378</f>
        <v>0</v>
      </c>
      <c r="F359" s="28">
        <f>SANTANDER!K378</f>
        <v>0</v>
      </c>
      <c r="G359" s="29">
        <f t="shared" si="37"/>
        <v>0</v>
      </c>
      <c r="H359" s="30">
        <f t="shared" si="38"/>
        <v>0</v>
      </c>
      <c r="I359" s="29">
        <f>SANTANDER!D378</f>
        <v>0</v>
      </c>
      <c r="J359" s="30">
        <f t="shared" si="39"/>
        <v>0</v>
      </c>
      <c r="K359" s="30">
        <f t="shared" si="40"/>
        <v>0</v>
      </c>
      <c r="L359" s="30">
        <f>SANTANDER!C378</f>
        <v>0</v>
      </c>
      <c r="M359" s="88">
        <f>SANTANDER!E378</f>
        <v>0</v>
      </c>
      <c r="N359" s="29"/>
      <c r="O359" s="31"/>
    </row>
    <row r="360" spans="1:15" x14ac:dyDescent="0.2">
      <c r="A360" s="25">
        <f>SANTANDER!A379</f>
        <v>0</v>
      </c>
      <c r="B360" s="26"/>
      <c r="C360" s="27">
        <f>SANTANDER!B379</f>
        <v>0</v>
      </c>
      <c r="D360" s="28"/>
      <c r="E360" s="28">
        <f>SANTANDER!L379</f>
        <v>0</v>
      </c>
      <c r="F360" s="28">
        <f>SANTANDER!K379</f>
        <v>0</v>
      </c>
      <c r="G360" s="29">
        <f t="shared" si="37"/>
        <v>0</v>
      </c>
      <c r="H360" s="30">
        <f t="shared" si="38"/>
        <v>0</v>
      </c>
      <c r="I360" s="29">
        <f>SANTANDER!D379</f>
        <v>0</v>
      </c>
      <c r="J360" s="30">
        <f t="shared" si="39"/>
        <v>0</v>
      </c>
      <c r="K360" s="30">
        <f t="shared" si="40"/>
        <v>0</v>
      </c>
      <c r="L360" s="30">
        <f>SANTANDER!C379</f>
        <v>0</v>
      </c>
      <c r="M360" s="88">
        <f>SANTANDER!E379</f>
        <v>0</v>
      </c>
      <c r="N360" s="29"/>
      <c r="O360" s="31"/>
    </row>
    <row r="361" spans="1:15" x14ac:dyDescent="0.2">
      <c r="A361" s="25">
        <f>SANTANDER!A380</f>
        <v>0</v>
      </c>
      <c r="B361" s="26"/>
      <c r="C361" s="27">
        <f>SANTANDER!B380</f>
        <v>0</v>
      </c>
      <c r="D361" s="28"/>
      <c r="E361" s="28">
        <f>SANTANDER!L380</f>
        <v>0</v>
      </c>
      <c r="F361" s="28">
        <f>SANTANDER!K380</f>
        <v>0</v>
      </c>
      <c r="G361" s="29">
        <f t="shared" si="37"/>
        <v>0</v>
      </c>
      <c r="H361" s="30">
        <f t="shared" si="38"/>
        <v>0</v>
      </c>
      <c r="I361" s="29">
        <f>SANTANDER!D380</f>
        <v>0</v>
      </c>
      <c r="J361" s="30">
        <f t="shared" si="39"/>
        <v>0</v>
      </c>
      <c r="K361" s="30">
        <f t="shared" si="40"/>
        <v>0</v>
      </c>
      <c r="L361" s="30">
        <f>SANTANDER!C380</f>
        <v>0</v>
      </c>
      <c r="M361" s="88">
        <f>SANTANDER!E380</f>
        <v>0</v>
      </c>
      <c r="N361" s="29"/>
      <c r="O361" s="31"/>
    </row>
    <row r="362" spans="1:15" x14ac:dyDescent="0.2">
      <c r="A362" s="25">
        <f>SANTANDER!A381</f>
        <v>0</v>
      </c>
      <c r="B362" s="26"/>
      <c r="C362" s="27">
        <f>SANTANDER!B381</f>
        <v>0</v>
      </c>
      <c r="D362" s="28"/>
      <c r="E362" s="28">
        <f>SANTANDER!L381</f>
        <v>0</v>
      </c>
      <c r="F362" s="28">
        <f>SANTANDER!K381</f>
        <v>0</v>
      </c>
      <c r="G362" s="29">
        <f t="shared" si="37"/>
        <v>0</v>
      </c>
      <c r="H362" s="30">
        <f t="shared" si="38"/>
        <v>0</v>
      </c>
      <c r="I362" s="29">
        <f>SANTANDER!D381</f>
        <v>0</v>
      </c>
      <c r="J362" s="30">
        <f t="shared" si="39"/>
        <v>0</v>
      </c>
      <c r="K362" s="30">
        <f t="shared" si="40"/>
        <v>0</v>
      </c>
      <c r="L362" s="30">
        <f>SANTANDER!C381</f>
        <v>0</v>
      </c>
      <c r="M362" s="88">
        <f>SANTANDER!E381</f>
        <v>0</v>
      </c>
      <c r="N362" s="29"/>
      <c r="O362" s="31"/>
    </row>
    <row r="363" spans="1:15" x14ac:dyDescent="0.2">
      <c r="A363" s="25">
        <f>SANTANDER!A382</f>
        <v>0</v>
      </c>
      <c r="B363" s="26"/>
      <c r="C363" s="27">
        <f>SANTANDER!B382</f>
        <v>0</v>
      </c>
      <c r="D363" s="28"/>
      <c r="E363" s="28">
        <f>SANTANDER!L382</f>
        <v>0</v>
      </c>
      <c r="F363" s="28">
        <f>SANTANDER!K382</f>
        <v>0</v>
      </c>
      <c r="G363" s="29">
        <f t="shared" si="37"/>
        <v>0</v>
      </c>
      <c r="H363" s="30">
        <f t="shared" si="38"/>
        <v>0</v>
      </c>
      <c r="I363" s="29">
        <f>SANTANDER!D382</f>
        <v>0</v>
      </c>
      <c r="J363" s="30">
        <f t="shared" si="39"/>
        <v>0</v>
      </c>
      <c r="K363" s="30">
        <f t="shared" si="40"/>
        <v>0</v>
      </c>
      <c r="L363" s="30">
        <f>SANTANDER!C382</f>
        <v>0</v>
      </c>
      <c r="M363" s="88">
        <f>SANTANDER!E382</f>
        <v>0</v>
      </c>
      <c r="N363" s="29"/>
      <c r="O363" s="31"/>
    </row>
    <row r="364" spans="1:15" x14ac:dyDescent="0.2">
      <c r="A364" s="25">
        <f>SANTANDER!A383</f>
        <v>0</v>
      </c>
      <c r="B364" s="26"/>
      <c r="C364" s="27">
        <f>SANTANDER!B383</f>
        <v>0</v>
      </c>
      <c r="D364" s="28"/>
      <c r="E364" s="28">
        <f>SANTANDER!L383</f>
        <v>0</v>
      </c>
      <c r="F364" s="28">
        <f>SANTANDER!K383</f>
        <v>0</v>
      </c>
      <c r="G364" s="29">
        <f t="shared" si="37"/>
        <v>0</v>
      </c>
      <c r="H364" s="30">
        <f t="shared" si="38"/>
        <v>0</v>
      </c>
      <c r="I364" s="29">
        <f>SANTANDER!D383</f>
        <v>0</v>
      </c>
      <c r="J364" s="30">
        <f t="shared" si="39"/>
        <v>0</v>
      </c>
      <c r="K364" s="30">
        <f t="shared" si="40"/>
        <v>0</v>
      </c>
      <c r="L364" s="30">
        <f>SANTANDER!C383</f>
        <v>0</v>
      </c>
      <c r="M364" s="88">
        <f>SANTANDER!E383</f>
        <v>0</v>
      </c>
      <c r="N364" s="29"/>
      <c r="O364" s="31"/>
    </row>
    <row r="365" spans="1:15" x14ac:dyDescent="0.2">
      <c r="A365" s="25">
        <f>SANTANDER!A384</f>
        <v>0</v>
      </c>
      <c r="B365" s="26"/>
      <c r="C365" s="27">
        <f>SANTANDER!B384</f>
        <v>0</v>
      </c>
      <c r="D365" s="28"/>
      <c r="E365" s="28">
        <f>SANTANDER!L384</f>
        <v>0</v>
      </c>
      <c r="F365" s="28">
        <f>SANTANDER!K384</f>
        <v>0</v>
      </c>
      <c r="G365" s="29">
        <f t="shared" si="37"/>
        <v>0</v>
      </c>
      <c r="H365" s="30">
        <f t="shared" si="38"/>
        <v>0</v>
      </c>
      <c r="I365" s="29">
        <f>SANTANDER!D384</f>
        <v>0</v>
      </c>
      <c r="J365" s="30">
        <f t="shared" si="39"/>
        <v>0</v>
      </c>
      <c r="K365" s="30">
        <f t="shared" si="40"/>
        <v>0</v>
      </c>
      <c r="L365" s="30">
        <f>SANTANDER!C384</f>
        <v>0</v>
      </c>
      <c r="M365" s="88">
        <f>SANTANDER!E384</f>
        <v>0</v>
      </c>
      <c r="N365" s="29"/>
      <c r="O365" s="31"/>
    </row>
    <row r="366" spans="1:15" x14ac:dyDescent="0.2">
      <c r="A366" s="25">
        <f>SANTANDER!A385</f>
        <v>0</v>
      </c>
      <c r="B366" s="26"/>
      <c r="C366" s="27">
        <f>SANTANDER!B385</f>
        <v>0</v>
      </c>
      <c r="D366" s="28"/>
      <c r="E366" s="28">
        <f>SANTANDER!L385</f>
        <v>0</v>
      </c>
      <c r="F366" s="28">
        <f>SANTANDER!K385</f>
        <v>0</v>
      </c>
      <c r="G366" s="29">
        <f t="shared" si="37"/>
        <v>0</v>
      </c>
      <c r="H366" s="30">
        <f t="shared" si="38"/>
        <v>0</v>
      </c>
      <c r="I366" s="29">
        <f>SANTANDER!D385</f>
        <v>0</v>
      </c>
      <c r="J366" s="30">
        <f t="shared" si="39"/>
        <v>0</v>
      </c>
      <c r="K366" s="30">
        <f t="shared" si="40"/>
        <v>0</v>
      </c>
      <c r="L366" s="30">
        <f>SANTANDER!C385</f>
        <v>0</v>
      </c>
      <c r="M366" s="88">
        <f>SANTANDER!E385</f>
        <v>0</v>
      </c>
      <c r="N366" s="29"/>
      <c r="O366" s="31"/>
    </row>
    <row r="367" spans="1:15" x14ac:dyDescent="0.2">
      <c r="A367" s="25">
        <f>SANTANDER!A386</f>
        <v>0</v>
      </c>
      <c r="B367" s="26"/>
      <c r="C367" s="27">
        <f>SANTANDER!B386</f>
        <v>0</v>
      </c>
      <c r="D367" s="28"/>
      <c r="E367" s="28">
        <f>SANTANDER!L386</f>
        <v>0</v>
      </c>
      <c r="F367" s="28">
        <f>SANTANDER!K386</f>
        <v>0</v>
      </c>
      <c r="G367" s="29">
        <f t="shared" si="37"/>
        <v>0</v>
      </c>
      <c r="H367" s="30">
        <f t="shared" si="38"/>
        <v>0</v>
      </c>
      <c r="I367" s="29">
        <f>SANTANDER!D386</f>
        <v>0</v>
      </c>
      <c r="J367" s="30">
        <f t="shared" si="39"/>
        <v>0</v>
      </c>
      <c r="K367" s="30">
        <f t="shared" si="40"/>
        <v>0</v>
      </c>
      <c r="L367" s="30">
        <f>SANTANDER!C386</f>
        <v>0</v>
      </c>
      <c r="M367" s="88">
        <f>SANTANDER!E386</f>
        <v>0</v>
      </c>
      <c r="N367" s="29"/>
      <c r="O367" s="31"/>
    </row>
    <row r="368" spans="1:15" x14ac:dyDescent="0.2">
      <c r="A368" s="25">
        <f>SANTANDER!A387</f>
        <v>0</v>
      </c>
      <c r="B368" s="26"/>
      <c r="C368" s="27">
        <f>SANTANDER!B387</f>
        <v>0</v>
      </c>
      <c r="D368" s="28"/>
      <c r="E368" s="28">
        <f>SANTANDER!L387</f>
        <v>0</v>
      </c>
      <c r="F368" s="28">
        <f>SANTANDER!K387</f>
        <v>0</v>
      </c>
      <c r="G368" s="29">
        <f t="shared" si="37"/>
        <v>0</v>
      </c>
      <c r="H368" s="30">
        <f t="shared" si="38"/>
        <v>0</v>
      </c>
      <c r="I368" s="29">
        <f>SANTANDER!D387</f>
        <v>0</v>
      </c>
      <c r="J368" s="30">
        <f t="shared" si="39"/>
        <v>0</v>
      </c>
      <c r="K368" s="30">
        <f t="shared" si="40"/>
        <v>0</v>
      </c>
      <c r="L368" s="30">
        <f>SANTANDER!C387</f>
        <v>0</v>
      </c>
      <c r="M368" s="88">
        <f>SANTANDER!E387</f>
        <v>0</v>
      </c>
      <c r="N368" s="29"/>
      <c r="O368" s="31"/>
    </row>
    <row r="369" spans="1:15" x14ac:dyDescent="0.2">
      <c r="A369" s="25">
        <f>SANTANDER!A388</f>
        <v>0</v>
      </c>
      <c r="B369" s="26"/>
      <c r="C369" s="27">
        <f>SANTANDER!B388</f>
        <v>0</v>
      </c>
      <c r="D369" s="28"/>
      <c r="E369" s="28">
        <f>SANTANDER!L388</f>
        <v>0</v>
      </c>
      <c r="F369" s="28">
        <f>SANTANDER!K388</f>
        <v>0</v>
      </c>
      <c r="G369" s="29">
        <f t="shared" si="37"/>
        <v>0</v>
      </c>
      <c r="H369" s="30">
        <f t="shared" si="38"/>
        <v>0</v>
      </c>
      <c r="I369" s="29">
        <f>SANTANDER!D388</f>
        <v>0</v>
      </c>
      <c r="J369" s="30">
        <f t="shared" si="39"/>
        <v>0</v>
      </c>
      <c r="K369" s="30">
        <f t="shared" si="40"/>
        <v>0</v>
      </c>
      <c r="L369" s="30">
        <f>SANTANDER!C388</f>
        <v>0</v>
      </c>
      <c r="M369" s="88">
        <f>SANTANDER!E388</f>
        <v>0</v>
      </c>
      <c r="N369" s="29"/>
      <c r="O369" s="31"/>
    </row>
    <row r="370" spans="1:15" x14ac:dyDescent="0.2">
      <c r="A370" s="25">
        <f>SANTANDER!A389</f>
        <v>0</v>
      </c>
      <c r="B370" s="26"/>
      <c r="C370" s="27">
        <f>SANTANDER!B389</f>
        <v>0</v>
      </c>
      <c r="D370" s="28"/>
      <c r="E370" s="28">
        <f>SANTANDER!L389</f>
        <v>0</v>
      </c>
      <c r="F370" s="28">
        <f>SANTANDER!K389</f>
        <v>0</v>
      </c>
      <c r="G370" s="29">
        <f t="shared" si="37"/>
        <v>0</v>
      </c>
      <c r="H370" s="30">
        <f t="shared" si="38"/>
        <v>0</v>
      </c>
      <c r="I370" s="29">
        <f>SANTANDER!D389</f>
        <v>0</v>
      </c>
      <c r="J370" s="30">
        <f t="shared" si="39"/>
        <v>0</v>
      </c>
      <c r="K370" s="30">
        <f t="shared" si="40"/>
        <v>0</v>
      </c>
      <c r="L370" s="30">
        <f>SANTANDER!C389</f>
        <v>0</v>
      </c>
      <c r="M370" s="88">
        <f>SANTANDER!E389</f>
        <v>0</v>
      </c>
      <c r="N370" s="29"/>
      <c r="O370" s="31"/>
    </row>
    <row r="371" spans="1:15" x14ac:dyDescent="0.2">
      <c r="A371" s="25">
        <f>SANTANDER!A390</f>
        <v>0</v>
      </c>
      <c r="B371" s="26"/>
      <c r="C371" s="27">
        <f>SANTANDER!B390</f>
        <v>0</v>
      </c>
      <c r="D371" s="28"/>
      <c r="E371" s="28">
        <f>SANTANDER!L390</f>
        <v>0</v>
      </c>
      <c r="F371" s="28">
        <f>SANTANDER!K390</f>
        <v>0</v>
      </c>
      <c r="G371" s="29">
        <f t="shared" si="37"/>
        <v>0</v>
      </c>
      <c r="H371" s="30">
        <f t="shared" si="38"/>
        <v>0</v>
      </c>
      <c r="I371" s="29">
        <f>SANTANDER!D390</f>
        <v>0</v>
      </c>
      <c r="J371" s="30">
        <f t="shared" si="39"/>
        <v>0</v>
      </c>
      <c r="K371" s="30">
        <f t="shared" si="40"/>
        <v>0</v>
      </c>
      <c r="L371" s="30">
        <f>SANTANDER!C390</f>
        <v>0</v>
      </c>
      <c r="M371" s="88">
        <f>SANTANDER!E390</f>
        <v>0</v>
      </c>
      <c r="N371" s="29"/>
      <c r="O371" s="31"/>
    </row>
    <row r="372" spans="1:15" x14ac:dyDescent="0.2">
      <c r="A372" s="25">
        <f>SANTANDER!A391</f>
        <v>0</v>
      </c>
      <c r="B372" s="26"/>
      <c r="C372" s="27">
        <f>SANTANDER!B391</f>
        <v>0</v>
      </c>
      <c r="D372" s="28"/>
      <c r="E372" s="28">
        <f>SANTANDER!L391</f>
        <v>0</v>
      </c>
      <c r="F372" s="28">
        <f>SANTANDER!K391</f>
        <v>0</v>
      </c>
      <c r="G372" s="29">
        <f t="shared" si="37"/>
        <v>0</v>
      </c>
      <c r="H372" s="30">
        <f t="shared" si="38"/>
        <v>0</v>
      </c>
      <c r="I372" s="29">
        <f>SANTANDER!D391</f>
        <v>0</v>
      </c>
      <c r="J372" s="30">
        <f t="shared" si="39"/>
        <v>0</v>
      </c>
      <c r="K372" s="30">
        <f t="shared" si="40"/>
        <v>0</v>
      </c>
      <c r="L372" s="30">
        <f>SANTANDER!C391</f>
        <v>0</v>
      </c>
      <c r="M372" s="88">
        <f>SANTANDER!E391</f>
        <v>0</v>
      </c>
      <c r="N372" s="29"/>
      <c r="O372" s="31"/>
    </row>
    <row r="373" spans="1:15" x14ac:dyDescent="0.2">
      <c r="A373" s="25">
        <f>SANTANDER!A392</f>
        <v>0</v>
      </c>
      <c r="B373" s="26"/>
      <c r="C373" s="27">
        <f>SANTANDER!B392</f>
        <v>0</v>
      </c>
      <c r="D373" s="28"/>
      <c r="E373" s="28">
        <f>SANTANDER!L392</f>
        <v>0</v>
      </c>
      <c r="F373" s="28">
        <f>SANTANDER!K392</f>
        <v>0</v>
      </c>
      <c r="G373" s="29">
        <f t="shared" si="37"/>
        <v>0</v>
      </c>
      <c r="H373" s="30">
        <f t="shared" si="38"/>
        <v>0</v>
      </c>
      <c r="I373" s="29">
        <f>SANTANDER!D392</f>
        <v>0</v>
      </c>
      <c r="J373" s="30">
        <f t="shared" si="39"/>
        <v>0</v>
      </c>
      <c r="K373" s="30">
        <f t="shared" si="40"/>
        <v>0</v>
      </c>
      <c r="L373" s="30">
        <f>SANTANDER!C392</f>
        <v>0</v>
      </c>
      <c r="M373" s="88">
        <f>SANTANDER!E392</f>
        <v>0</v>
      </c>
      <c r="N373" s="29"/>
      <c r="O373" s="31"/>
    </row>
    <row r="374" spans="1:15" x14ac:dyDescent="0.2">
      <c r="A374" s="25">
        <f>SANTANDER!A393</f>
        <v>0</v>
      </c>
      <c r="B374" s="26"/>
      <c r="C374" s="27">
        <f>SANTANDER!B393</f>
        <v>0</v>
      </c>
      <c r="D374" s="28"/>
      <c r="E374" s="28">
        <f>SANTANDER!L393</f>
        <v>0</v>
      </c>
      <c r="F374" s="28">
        <f>SANTANDER!K393</f>
        <v>0</v>
      </c>
      <c r="G374" s="29">
        <f t="shared" si="37"/>
        <v>0</v>
      </c>
      <c r="H374" s="30">
        <f t="shared" si="38"/>
        <v>0</v>
      </c>
      <c r="I374" s="29">
        <f>SANTANDER!D393</f>
        <v>0</v>
      </c>
      <c r="J374" s="30">
        <f t="shared" si="39"/>
        <v>0</v>
      </c>
      <c r="K374" s="30">
        <f t="shared" si="40"/>
        <v>0</v>
      </c>
      <c r="L374" s="30">
        <f>SANTANDER!C393</f>
        <v>0</v>
      </c>
      <c r="M374" s="88">
        <f>SANTANDER!E393</f>
        <v>0</v>
      </c>
      <c r="N374" s="29"/>
      <c r="O374" s="31"/>
    </row>
    <row r="375" spans="1:15" x14ac:dyDescent="0.2">
      <c r="A375" s="25">
        <f>SANTANDER!A394</f>
        <v>0</v>
      </c>
      <c r="B375" s="26"/>
      <c r="C375" s="27">
        <f>SANTANDER!B394</f>
        <v>0</v>
      </c>
      <c r="D375" s="28"/>
      <c r="E375" s="28">
        <f>SANTANDER!L394</f>
        <v>0</v>
      </c>
      <c r="F375" s="28">
        <f>SANTANDER!K394</f>
        <v>0</v>
      </c>
      <c r="G375" s="29">
        <f t="shared" si="37"/>
        <v>0</v>
      </c>
      <c r="H375" s="30">
        <f t="shared" si="38"/>
        <v>0</v>
      </c>
      <c r="I375" s="29">
        <f>SANTANDER!D394</f>
        <v>0</v>
      </c>
      <c r="J375" s="30">
        <f t="shared" si="39"/>
        <v>0</v>
      </c>
      <c r="K375" s="30">
        <f t="shared" si="40"/>
        <v>0</v>
      </c>
      <c r="L375" s="30">
        <f>SANTANDER!C394</f>
        <v>0</v>
      </c>
      <c r="M375" s="88">
        <f>SANTANDER!E394</f>
        <v>0</v>
      </c>
      <c r="N375" s="29"/>
      <c r="O375" s="31"/>
    </row>
    <row r="376" spans="1:15" x14ac:dyDescent="0.2">
      <c r="A376" s="25">
        <f>SANTANDER!A395</f>
        <v>0</v>
      </c>
      <c r="B376" s="26"/>
      <c r="C376" s="27">
        <f>SANTANDER!B395</f>
        <v>0</v>
      </c>
      <c r="D376" s="28"/>
      <c r="E376" s="28">
        <f>SANTANDER!L395</f>
        <v>0</v>
      </c>
      <c r="F376" s="28">
        <f>SANTANDER!K395</f>
        <v>0</v>
      </c>
      <c r="G376" s="29">
        <f t="shared" si="37"/>
        <v>0</v>
      </c>
      <c r="H376" s="30">
        <f t="shared" si="38"/>
        <v>0</v>
      </c>
      <c r="I376" s="29">
        <f>SANTANDER!D395</f>
        <v>0</v>
      </c>
      <c r="J376" s="30">
        <f t="shared" si="39"/>
        <v>0</v>
      </c>
      <c r="K376" s="30">
        <f t="shared" si="40"/>
        <v>0</v>
      </c>
      <c r="L376" s="30">
        <f>SANTANDER!C395</f>
        <v>0</v>
      </c>
      <c r="M376" s="88">
        <f>SANTANDER!E395</f>
        <v>0</v>
      </c>
      <c r="N376" s="29"/>
      <c r="O376" s="31"/>
    </row>
    <row r="377" spans="1:15" x14ac:dyDescent="0.2">
      <c r="A377" s="25">
        <f>SANTANDER!A396</f>
        <v>0</v>
      </c>
      <c r="B377" s="26"/>
      <c r="C377" s="27">
        <f>SANTANDER!B396</f>
        <v>0</v>
      </c>
      <c r="D377" s="28"/>
      <c r="E377" s="28">
        <f>SANTANDER!L396</f>
        <v>0</v>
      </c>
      <c r="F377" s="28">
        <f>SANTANDER!K396</f>
        <v>0</v>
      </c>
      <c r="G377" s="29">
        <f t="shared" si="37"/>
        <v>0</v>
      </c>
      <c r="H377" s="30">
        <f t="shared" si="38"/>
        <v>0</v>
      </c>
      <c r="I377" s="29">
        <f>SANTANDER!D396</f>
        <v>0</v>
      </c>
      <c r="J377" s="30">
        <f t="shared" si="39"/>
        <v>0</v>
      </c>
      <c r="K377" s="30">
        <f t="shared" si="40"/>
        <v>0</v>
      </c>
      <c r="L377" s="30">
        <f>SANTANDER!C396</f>
        <v>0</v>
      </c>
      <c r="M377" s="88">
        <f>SANTANDER!E396</f>
        <v>0</v>
      </c>
      <c r="N377" s="29"/>
      <c r="O377" s="31"/>
    </row>
    <row r="378" spans="1:15" x14ac:dyDescent="0.2">
      <c r="A378" s="25">
        <f>SANTANDER!A397</f>
        <v>0</v>
      </c>
      <c r="B378" s="26"/>
      <c r="C378" s="27">
        <f>SANTANDER!B397</f>
        <v>0</v>
      </c>
      <c r="D378" s="28"/>
      <c r="E378" s="28">
        <f>SANTANDER!L397</f>
        <v>0</v>
      </c>
      <c r="F378" s="28">
        <f>SANTANDER!K397</f>
        <v>0</v>
      </c>
      <c r="G378" s="29">
        <f t="shared" si="37"/>
        <v>0</v>
      </c>
      <c r="H378" s="30">
        <f t="shared" si="38"/>
        <v>0</v>
      </c>
      <c r="I378" s="29">
        <f>SANTANDER!D397</f>
        <v>0</v>
      </c>
      <c r="J378" s="30">
        <f t="shared" si="39"/>
        <v>0</v>
      </c>
      <c r="K378" s="30">
        <f t="shared" si="40"/>
        <v>0</v>
      </c>
      <c r="L378" s="30">
        <f>SANTANDER!C397</f>
        <v>0</v>
      </c>
      <c r="M378" s="88">
        <f>SANTANDER!E397</f>
        <v>0</v>
      </c>
      <c r="N378" s="29"/>
      <c r="O378" s="31"/>
    </row>
    <row r="379" spans="1:15" x14ac:dyDescent="0.2">
      <c r="A379" s="25">
        <f>SANTANDER!A398</f>
        <v>0</v>
      </c>
      <c r="B379" s="26"/>
      <c r="C379" s="27">
        <f>SANTANDER!B398</f>
        <v>0</v>
      </c>
      <c r="D379" s="28"/>
      <c r="E379" s="28">
        <f>SANTANDER!L398</f>
        <v>0</v>
      </c>
      <c r="F379" s="28">
        <f>SANTANDER!K398</f>
        <v>0</v>
      </c>
      <c r="G379" s="29">
        <f t="shared" si="37"/>
        <v>0</v>
      </c>
      <c r="H379" s="30">
        <f t="shared" si="38"/>
        <v>0</v>
      </c>
      <c r="I379" s="29">
        <f>SANTANDER!D398</f>
        <v>0</v>
      </c>
      <c r="J379" s="30">
        <f t="shared" si="39"/>
        <v>0</v>
      </c>
      <c r="K379" s="30">
        <f t="shared" si="40"/>
        <v>0</v>
      </c>
      <c r="L379" s="30">
        <f>SANTANDER!C398</f>
        <v>0</v>
      </c>
      <c r="M379" s="88">
        <f>SANTANDER!E398</f>
        <v>0</v>
      </c>
      <c r="N379" s="29"/>
      <c r="O379" s="31"/>
    </row>
    <row r="380" spans="1:15" x14ac:dyDescent="0.2">
      <c r="A380" s="25">
        <f>SANTANDER!A399</f>
        <v>0</v>
      </c>
      <c r="B380" s="26"/>
      <c r="C380" s="27">
        <f>SANTANDER!B399</f>
        <v>0</v>
      </c>
      <c r="D380" s="28"/>
      <c r="E380" s="28">
        <f>SANTANDER!L399</f>
        <v>0</v>
      </c>
      <c r="F380" s="28">
        <f>SANTANDER!K399</f>
        <v>0</v>
      </c>
      <c r="G380" s="29">
        <f t="shared" si="37"/>
        <v>0</v>
      </c>
      <c r="H380" s="30">
        <f t="shared" si="38"/>
        <v>0</v>
      </c>
      <c r="I380" s="29">
        <f>SANTANDER!D399</f>
        <v>0</v>
      </c>
      <c r="J380" s="30">
        <f t="shared" si="39"/>
        <v>0</v>
      </c>
      <c r="K380" s="30">
        <f t="shared" si="40"/>
        <v>0</v>
      </c>
      <c r="L380" s="30">
        <f>SANTANDER!C399</f>
        <v>0</v>
      </c>
      <c r="M380" s="88">
        <f>SANTANDER!E399</f>
        <v>0</v>
      </c>
      <c r="N380" s="29"/>
      <c r="O380" s="31"/>
    </row>
    <row r="381" spans="1:15" x14ac:dyDescent="0.2">
      <c r="A381" s="25">
        <f>SANTANDER!A400</f>
        <v>0</v>
      </c>
      <c r="B381" s="26"/>
      <c r="C381" s="27">
        <f>SANTANDER!B400</f>
        <v>0</v>
      </c>
      <c r="D381" s="28"/>
      <c r="E381" s="28">
        <f>SANTANDER!L400</f>
        <v>0</v>
      </c>
      <c r="F381" s="28">
        <f>SANTANDER!K400</f>
        <v>0</v>
      </c>
      <c r="G381" s="29">
        <f t="shared" si="37"/>
        <v>0</v>
      </c>
      <c r="H381" s="30">
        <f t="shared" si="38"/>
        <v>0</v>
      </c>
      <c r="I381" s="29">
        <f>SANTANDER!D400</f>
        <v>0</v>
      </c>
      <c r="J381" s="30">
        <f t="shared" si="39"/>
        <v>0</v>
      </c>
      <c r="K381" s="30">
        <f t="shared" si="40"/>
        <v>0</v>
      </c>
      <c r="L381" s="30">
        <f>SANTANDER!C400</f>
        <v>0</v>
      </c>
      <c r="M381" s="88">
        <f>SANTANDER!E400</f>
        <v>0</v>
      </c>
      <c r="N381" s="29"/>
      <c r="O381" s="31"/>
    </row>
    <row r="382" spans="1:15" x14ac:dyDescent="0.2">
      <c r="A382" s="25">
        <f>SANTANDER!A401</f>
        <v>0</v>
      </c>
      <c r="B382" s="26"/>
      <c r="C382" s="27">
        <f>SANTANDER!B401</f>
        <v>0</v>
      </c>
      <c r="D382" s="28"/>
      <c r="E382" s="28">
        <f>SANTANDER!L401</f>
        <v>0</v>
      </c>
      <c r="F382" s="28">
        <f>SANTANDER!K401</f>
        <v>0</v>
      </c>
      <c r="G382" s="29">
        <f t="shared" si="37"/>
        <v>0</v>
      </c>
      <c r="H382" s="30">
        <f t="shared" si="38"/>
        <v>0</v>
      </c>
      <c r="I382" s="29">
        <f>SANTANDER!D401</f>
        <v>0</v>
      </c>
      <c r="J382" s="30">
        <f t="shared" si="39"/>
        <v>0</v>
      </c>
      <c r="K382" s="30">
        <f t="shared" si="40"/>
        <v>0</v>
      </c>
      <c r="L382" s="30">
        <f>SANTANDER!C401</f>
        <v>0</v>
      </c>
      <c r="M382" s="88">
        <f>SANTANDER!E401</f>
        <v>0</v>
      </c>
      <c r="N382" s="29"/>
      <c r="O382" s="31"/>
    </row>
    <row r="383" spans="1:15" x14ac:dyDescent="0.2">
      <c r="A383" s="25">
        <f>SANTANDER!A402</f>
        <v>0</v>
      </c>
      <c r="B383" s="26"/>
      <c r="C383" s="27">
        <f>SANTANDER!B402</f>
        <v>0</v>
      </c>
      <c r="D383" s="28"/>
      <c r="E383" s="28">
        <f>SANTANDER!L402</f>
        <v>0</v>
      </c>
      <c r="F383" s="28">
        <f>SANTANDER!K402</f>
        <v>0</v>
      </c>
      <c r="G383" s="29">
        <f t="shared" si="37"/>
        <v>0</v>
      </c>
      <c r="H383" s="30">
        <f t="shared" si="38"/>
        <v>0</v>
      </c>
      <c r="I383" s="29">
        <f>SANTANDER!D402</f>
        <v>0</v>
      </c>
      <c r="J383" s="30">
        <f t="shared" si="39"/>
        <v>0</v>
      </c>
      <c r="K383" s="30">
        <f t="shared" si="40"/>
        <v>0</v>
      </c>
      <c r="L383" s="30">
        <f>SANTANDER!C402</f>
        <v>0</v>
      </c>
      <c r="M383" s="88">
        <f>SANTANDER!E402</f>
        <v>0</v>
      </c>
      <c r="N383" s="29"/>
      <c r="O383" s="31"/>
    </row>
    <row r="384" spans="1:15" x14ac:dyDescent="0.2">
      <c r="A384" s="25">
        <f>SANTANDER!A403</f>
        <v>0</v>
      </c>
      <c r="B384" s="26"/>
      <c r="C384" s="27">
        <f>SANTANDER!B403</f>
        <v>0</v>
      </c>
      <c r="D384" s="28"/>
      <c r="E384" s="28">
        <f>SANTANDER!L403</f>
        <v>0</v>
      </c>
      <c r="F384" s="28">
        <f>SANTANDER!K403</f>
        <v>0</v>
      </c>
      <c r="G384" s="29">
        <f t="shared" si="37"/>
        <v>0</v>
      </c>
      <c r="H384" s="30">
        <f t="shared" si="38"/>
        <v>0</v>
      </c>
      <c r="I384" s="29">
        <f>SANTANDER!D403</f>
        <v>0</v>
      </c>
      <c r="J384" s="30">
        <f t="shared" si="39"/>
        <v>0</v>
      </c>
      <c r="K384" s="30">
        <f t="shared" si="40"/>
        <v>0</v>
      </c>
      <c r="L384" s="30">
        <f>SANTANDER!C403</f>
        <v>0</v>
      </c>
      <c r="M384" s="88">
        <f>SANTANDER!E403</f>
        <v>0</v>
      </c>
      <c r="N384" s="29"/>
      <c r="O384" s="31"/>
    </row>
    <row r="385" spans="1:15" x14ac:dyDescent="0.2">
      <c r="A385" s="25">
        <f>SANTANDER!A404</f>
        <v>0</v>
      </c>
      <c r="B385" s="26"/>
      <c r="C385" s="27">
        <f>SANTANDER!B404</f>
        <v>0</v>
      </c>
      <c r="D385" s="28"/>
      <c r="E385" s="28">
        <f>SANTANDER!L404</f>
        <v>0</v>
      </c>
      <c r="F385" s="28">
        <f>SANTANDER!K404</f>
        <v>0</v>
      </c>
      <c r="G385" s="29">
        <f t="shared" si="37"/>
        <v>0</v>
      </c>
      <c r="H385" s="30">
        <f t="shared" si="38"/>
        <v>0</v>
      </c>
      <c r="I385" s="29">
        <f>SANTANDER!D404</f>
        <v>0</v>
      </c>
      <c r="J385" s="30">
        <f t="shared" si="39"/>
        <v>0</v>
      </c>
      <c r="K385" s="30">
        <f t="shared" si="40"/>
        <v>0</v>
      </c>
      <c r="L385" s="30">
        <f>SANTANDER!C404</f>
        <v>0</v>
      </c>
      <c r="M385" s="88">
        <f>SANTANDER!E404</f>
        <v>0</v>
      </c>
      <c r="N385" s="29"/>
      <c r="O385" s="31"/>
    </row>
    <row r="386" spans="1:15" x14ac:dyDescent="0.2">
      <c r="A386" s="25">
        <f>SANTANDER!A405</f>
        <v>0</v>
      </c>
      <c r="B386" s="26"/>
      <c r="C386" s="27">
        <f>SANTANDER!B405</f>
        <v>0</v>
      </c>
      <c r="D386" s="28"/>
      <c r="E386" s="28">
        <f>SANTANDER!L405</f>
        <v>0</v>
      </c>
      <c r="F386" s="28">
        <f>SANTANDER!K405</f>
        <v>0</v>
      </c>
      <c r="G386" s="29">
        <f t="shared" si="37"/>
        <v>0</v>
      </c>
      <c r="H386" s="30">
        <f t="shared" si="38"/>
        <v>0</v>
      </c>
      <c r="I386" s="29">
        <f>SANTANDER!D405</f>
        <v>0</v>
      </c>
      <c r="J386" s="30">
        <f t="shared" si="39"/>
        <v>0</v>
      </c>
      <c r="K386" s="30">
        <f t="shared" si="40"/>
        <v>0</v>
      </c>
      <c r="L386" s="30">
        <f>SANTANDER!C405</f>
        <v>0</v>
      </c>
      <c r="M386" s="88">
        <f>SANTANDER!E405</f>
        <v>0</v>
      </c>
      <c r="N386" s="29"/>
      <c r="O386" s="31"/>
    </row>
    <row r="387" spans="1:15" x14ac:dyDescent="0.2">
      <c r="A387" s="25">
        <f>SANTANDER!A406</f>
        <v>0</v>
      </c>
      <c r="B387" s="26"/>
      <c r="C387" s="27">
        <f>SANTANDER!B406</f>
        <v>0</v>
      </c>
      <c r="D387" s="28"/>
      <c r="E387" s="28">
        <f>SANTANDER!L406</f>
        <v>0</v>
      </c>
      <c r="F387" s="28">
        <f>SANTANDER!K406</f>
        <v>0</v>
      </c>
      <c r="G387" s="29">
        <f t="shared" si="37"/>
        <v>0</v>
      </c>
      <c r="H387" s="30">
        <f t="shared" si="38"/>
        <v>0</v>
      </c>
      <c r="I387" s="29">
        <f>SANTANDER!D406</f>
        <v>0</v>
      </c>
      <c r="J387" s="30">
        <f t="shared" si="39"/>
        <v>0</v>
      </c>
      <c r="K387" s="30">
        <f t="shared" si="40"/>
        <v>0</v>
      </c>
      <c r="L387" s="30">
        <f>SANTANDER!C406</f>
        <v>0</v>
      </c>
      <c r="M387" s="88">
        <f>SANTANDER!E406</f>
        <v>0</v>
      </c>
      <c r="N387" s="29"/>
      <c r="O387" s="31"/>
    </row>
    <row r="388" spans="1:15" x14ac:dyDescent="0.2">
      <c r="A388" s="25">
        <f>SANTANDER!A407</f>
        <v>0</v>
      </c>
      <c r="B388" s="26"/>
      <c r="C388" s="27">
        <f>SANTANDER!B407</f>
        <v>0</v>
      </c>
      <c r="D388" s="28"/>
      <c r="E388" s="28">
        <f>SANTANDER!L407</f>
        <v>0</v>
      </c>
      <c r="F388" s="28">
        <f>SANTANDER!K407</f>
        <v>0</v>
      </c>
      <c r="G388" s="29">
        <f t="shared" si="37"/>
        <v>0</v>
      </c>
      <c r="H388" s="30">
        <f t="shared" si="38"/>
        <v>0</v>
      </c>
      <c r="I388" s="29">
        <f>SANTANDER!D407</f>
        <v>0</v>
      </c>
      <c r="J388" s="30">
        <f t="shared" si="39"/>
        <v>0</v>
      </c>
      <c r="K388" s="30">
        <f t="shared" si="40"/>
        <v>0</v>
      </c>
      <c r="L388" s="30">
        <f>SANTANDER!C407</f>
        <v>0</v>
      </c>
      <c r="M388" s="88">
        <f>SANTANDER!E407</f>
        <v>0</v>
      </c>
      <c r="N388" s="29"/>
      <c r="O388" s="31"/>
    </row>
    <row r="389" spans="1:15" x14ac:dyDescent="0.2">
      <c r="A389" s="25">
        <f>SANTANDER!A408</f>
        <v>0</v>
      </c>
      <c r="B389" s="26"/>
      <c r="C389" s="27">
        <f>SANTANDER!B408</f>
        <v>0</v>
      </c>
      <c r="D389" s="28"/>
      <c r="E389" s="28">
        <f>SANTANDER!L408</f>
        <v>0</v>
      </c>
      <c r="F389" s="28">
        <f>SANTANDER!K408</f>
        <v>0</v>
      </c>
      <c r="G389" s="29">
        <f t="shared" si="37"/>
        <v>0</v>
      </c>
      <c r="H389" s="30">
        <f t="shared" si="38"/>
        <v>0</v>
      </c>
      <c r="I389" s="29">
        <f>SANTANDER!D408</f>
        <v>0</v>
      </c>
      <c r="J389" s="30">
        <f t="shared" si="39"/>
        <v>0</v>
      </c>
      <c r="K389" s="30">
        <f t="shared" si="40"/>
        <v>0</v>
      </c>
      <c r="L389" s="30">
        <f>SANTANDER!C408</f>
        <v>0</v>
      </c>
      <c r="M389" s="88">
        <f>SANTANDER!E408</f>
        <v>0</v>
      </c>
      <c r="N389" s="29"/>
      <c r="O389" s="31"/>
    </row>
    <row r="390" spans="1:15" x14ac:dyDescent="0.2">
      <c r="A390" s="25">
        <f>SANTANDER!A409</f>
        <v>0</v>
      </c>
      <c r="B390" s="26"/>
      <c r="C390" s="27">
        <f>SANTANDER!B409</f>
        <v>0</v>
      </c>
      <c r="D390" s="28"/>
      <c r="E390" s="28">
        <f>SANTANDER!L409</f>
        <v>0</v>
      </c>
      <c r="F390" s="28">
        <f>SANTANDER!K409</f>
        <v>0</v>
      </c>
      <c r="G390" s="29">
        <f t="shared" si="37"/>
        <v>0</v>
      </c>
      <c r="H390" s="30">
        <f t="shared" si="38"/>
        <v>0</v>
      </c>
      <c r="I390" s="29">
        <f>SANTANDER!D409</f>
        <v>0</v>
      </c>
      <c r="J390" s="30">
        <f t="shared" si="39"/>
        <v>0</v>
      </c>
      <c r="K390" s="30">
        <f t="shared" si="40"/>
        <v>0</v>
      </c>
      <c r="L390" s="30">
        <f>SANTANDER!C409</f>
        <v>0</v>
      </c>
      <c r="M390" s="88">
        <f>SANTANDER!E409</f>
        <v>0</v>
      </c>
      <c r="N390" s="29"/>
      <c r="O390" s="31"/>
    </row>
    <row r="391" spans="1:15" x14ac:dyDescent="0.2">
      <c r="A391" s="25">
        <f>SANTANDER!A410</f>
        <v>0</v>
      </c>
      <c r="B391" s="26"/>
      <c r="C391" s="27">
        <f>SANTANDER!B410</f>
        <v>0</v>
      </c>
      <c r="D391" s="28"/>
      <c r="E391" s="28">
        <f>SANTANDER!L410</f>
        <v>0</v>
      </c>
      <c r="F391" s="28">
        <f>SANTANDER!K410</f>
        <v>0</v>
      </c>
      <c r="G391" s="29">
        <f t="shared" si="37"/>
        <v>0</v>
      </c>
      <c r="H391" s="30">
        <f t="shared" si="38"/>
        <v>0</v>
      </c>
      <c r="I391" s="29">
        <f>SANTANDER!D410</f>
        <v>0</v>
      </c>
      <c r="J391" s="30">
        <f t="shared" si="39"/>
        <v>0</v>
      </c>
      <c r="K391" s="30">
        <f t="shared" si="40"/>
        <v>0</v>
      </c>
      <c r="L391" s="30">
        <f>SANTANDER!C410</f>
        <v>0</v>
      </c>
      <c r="M391" s="88">
        <f>SANTANDER!E410</f>
        <v>0</v>
      </c>
      <c r="N391" s="29"/>
      <c r="O391" s="31"/>
    </row>
    <row r="392" spans="1:15" x14ac:dyDescent="0.2">
      <c r="A392" s="25">
        <f>SANTANDER!A411</f>
        <v>0</v>
      </c>
      <c r="B392" s="26"/>
      <c r="C392" s="27">
        <f>SANTANDER!B411</f>
        <v>0</v>
      </c>
      <c r="D392" s="28"/>
      <c r="E392" s="28">
        <f>SANTANDER!L411</f>
        <v>0</v>
      </c>
      <c r="F392" s="28">
        <f>SANTANDER!K411</f>
        <v>0</v>
      </c>
      <c r="G392" s="29">
        <f t="shared" si="37"/>
        <v>0</v>
      </c>
      <c r="H392" s="30">
        <f t="shared" si="38"/>
        <v>0</v>
      </c>
      <c r="I392" s="29">
        <f>SANTANDER!D411</f>
        <v>0</v>
      </c>
      <c r="J392" s="30">
        <f t="shared" si="39"/>
        <v>0</v>
      </c>
      <c r="K392" s="30">
        <f t="shared" si="40"/>
        <v>0</v>
      </c>
      <c r="L392" s="30">
        <f>SANTANDER!C411</f>
        <v>0</v>
      </c>
      <c r="M392" s="88">
        <f>SANTANDER!E411</f>
        <v>0</v>
      </c>
      <c r="N392" s="29"/>
      <c r="O392" s="31"/>
    </row>
    <row r="393" spans="1:15" x14ac:dyDescent="0.2">
      <c r="A393" s="25">
        <f>SANTANDER!A412</f>
        <v>0</v>
      </c>
      <c r="B393" s="26"/>
      <c r="C393" s="27">
        <f>SANTANDER!B412</f>
        <v>0</v>
      </c>
      <c r="D393" s="28"/>
      <c r="E393" s="28">
        <f>SANTANDER!L412</f>
        <v>0</v>
      </c>
      <c r="F393" s="28">
        <f>SANTANDER!K412</f>
        <v>0</v>
      </c>
      <c r="G393" s="29">
        <f t="shared" si="37"/>
        <v>0</v>
      </c>
      <c r="H393" s="30">
        <f t="shared" si="38"/>
        <v>0</v>
      </c>
      <c r="I393" s="29">
        <f>SANTANDER!D412</f>
        <v>0</v>
      </c>
      <c r="J393" s="30">
        <f t="shared" si="39"/>
        <v>0</v>
      </c>
      <c r="K393" s="30">
        <f t="shared" si="40"/>
        <v>0</v>
      </c>
      <c r="L393" s="30">
        <f>SANTANDER!C412</f>
        <v>0</v>
      </c>
      <c r="M393" s="88">
        <f>SANTANDER!E412</f>
        <v>0</v>
      </c>
      <c r="N393" s="29"/>
      <c r="O393" s="31"/>
    </row>
    <row r="394" spans="1:15" x14ac:dyDescent="0.2">
      <c r="A394" s="25">
        <f>SANTANDER!A413</f>
        <v>0</v>
      </c>
      <c r="B394" s="26"/>
      <c r="C394" s="27">
        <f>SANTANDER!B413</f>
        <v>0</v>
      </c>
      <c r="D394" s="28"/>
      <c r="E394" s="28">
        <f>SANTANDER!L413</f>
        <v>0</v>
      </c>
      <c r="F394" s="28">
        <f>SANTANDER!K413</f>
        <v>0</v>
      </c>
      <c r="G394" s="29">
        <f t="shared" si="37"/>
        <v>0</v>
      </c>
      <c r="H394" s="30">
        <f t="shared" si="38"/>
        <v>0</v>
      </c>
      <c r="I394" s="29">
        <f>SANTANDER!D413</f>
        <v>0</v>
      </c>
      <c r="J394" s="30">
        <f t="shared" si="39"/>
        <v>0</v>
      </c>
      <c r="K394" s="30">
        <f t="shared" si="40"/>
        <v>0</v>
      </c>
      <c r="L394" s="30">
        <f>SANTANDER!C413</f>
        <v>0</v>
      </c>
      <c r="M394" s="88">
        <f>SANTANDER!E413</f>
        <v>0</v>
      </c>
      <c r="N394" s="29"/>
      <c r="O394" s="31"/>
    </row>
    <row r="395" spans="1:15" x14ac:dyDescent="0.2">
      <c r="A395" s="25">
        <f>SANTANDER!A414</f>
        <v>0</v>
      </c>
      <c r="B395" s="26"/>
      <c r="C395" s="27">
        <f>SANTANDER!B414</f>
        <v>0</v>
      </c>
      <c r="D395" s="28"/>
      <c r="E395" s="28">
        <f>SANTANDER!L414</f>
        <v>0</v>
      </c>
      <c r="F395" s="28">
        <f>SANTANDER!K414</f>
        <v>0</v>
      </c>
      <c r="G395" s="29">
        <f t="shared" si="37"/>
        <v>0</v>
      </c>
      <c r="H395" s="30">
        <f t="shared" si="38"/>
        <v>0</v>
      </c>
      <c r="I395" s="29">
        <f>SANTANDER!D414</f>
        <v>0</v>
      </c>
      <c r="J395" s="30">
        <f t="shared" si="39"/>
        <v>0</v>
      </c>
      <c r="K395" s="30">
        <f t="shared" si="40"/>
        <v>0</v>
      </c>
      <c r="L395" s="30">
        <f>SANTANDER!C414</f>
        <v>0</v>
      </c>
      <c r="M395" s="88">
        <f>SANTANDER!E414</f>
        <v>0</v>
      </c>
      <c r="N395" s="29"/>
      <c r="O395" s="31"/>
    </row>
    <row r="396" spans="1:15" x14ac:dyDescent="0.2">
      <c r="A396" s="25">
        <f>SANTANDER!A415</f>
        <v>0</v>
      </c>
      <c r="B396" s="26"/>
      <c r="C396" s="27">
        <f>SANTANDER!B415</f>
        <v>0</v>
      </c>
      <c r="D396" s="28"/>
      <c r="E396" s="28">
        <f>SANTANDER!L415</f>
        <v>0</v>
      </c>
      <c r="F396" s="28">
        <f>SANTANDER!K415</f>
        <v>0</v>
      </c>
      <c r="G396" s="29">
        <f t="shared" si="37"/>
        <v>0</v>
      </c>
      <c r="H396" s="30">
        <f t="shared" si="38"/>
        <v>0</v>
      </c>
      <c r="I396" s="29">
        <f>SANTANDER!D415</f>
        <v>0</v>
      </c>
      <c r="J396" s="30">
        <f t="shared" si="39"/>
        <v>0</v>
      </c>
      <c r="K396" s="30">
        <f t="shared" si="40"/>
        <v>0</v>
      </c>
      <c r="L396" s="30">
        <f>SANTANDER!C415</f>
        <v>0</v>
      </c>
      <c r="M396" s="88">
        <f>SANTANDER!E415</f>
        <v>0</v>
      </c>
      <c r="N396" s="29"/>
      <c r="O396" s="31"/>
    </row>
    <row r="397" spans="1:15" x14ac:dyDescent="0.2">
      <c r="A397" s="25">
        <f>SANTANDER!A416</f>
        <v>0</v>
      </c>
      <c r="B397" s="26"/>
      <c r="C397" s="27">
        <f>SANTANDER!B416</f>
        <v>0</v>
      </c>
      <c r="D397" s="28"/>
      <c r="E397" s="28">
        <f>SANTANDER!L416</f>
        <v>0</v>
      </c>
      <c r="F397" s="28">
        <f>SANTANDER!K416</f>
        <v>0</v>
      </c>
      <c r="G397" s="29">
        <f t="shared" si="37"/>
        <v>0</v>
      </c>
      <c r="H397" s="30">
        <f t="shared" si="38"/>
        <v>0</v>
      </c>
      <c r="I397" s="29">
        <f>SANTANDER!D416</f>
        <v>0</v>
      </c>
      <c r="J397" s="30">
        <f t="shared" si="39"/>
        <v>0</v>
      </c>
      <c r="K397" s="30">
        <f t="shared" si="40"/>
        <v>0</v>
      </c>
      <c r="L397" s="30">
        <f>SANTANDER!C416</f>
        <v>0</v>
      </c>
      <c r="M397" s="88">
        <f>SANTANDER!E416</f>
        <v>0</v>
      </c>
      <c r="N397" s="29"/>
      <c r="O397" s="31"/>
    </row>
    <row r="398" spans="1:15" x14ac:dyDescent="0.2">
      <c r="A398" s="25">
        <f>SANTANDER!A417</f>
        <v>0</v>
      </c>
      <c r="B398" s="26"/>
      <c r="C398" s="27">
        <f>SANTANDER!B417</f>
        <v>0</v>
      </c>
      <c r="D398" s="28"/>
      <c r="E398" s="28">
        <f>SANTANDER!L417</f>
        <v>0</v>
      </c>
      <c r="F398" s="28">
        <f>SANTANDER!K417</f>
        <v>0</v>
      </c>
      <c r="G398" s="29">
        <f t="shared" si="37"/>
        <v>0</v>
      </c>
      <c r="H398" s="30">
        <f t="shared" si="38"/>
        <v>0</v>
      </c>
      <c r="I398" s="29">
        <f>SANTANDER!D417</f>
        <v>0</v>
      </c>
      <c r="J398" s="30">
        <f t="shared" si="39"/>
        <v>0</v>
      </c>
      <c r="K398" s="30">
        <f t="shared" si="40"/>
        <v>0</v>
      </c>
      <c r="L398" s="30">
        <f>SANTANDER!C417</f>
        <v>0</v>
      </c>
      <c r="M398" s="88">
        <f>SANTANDER!E417</f>
        <v>0</v>
      </c>
      <c r="N398" s="29"/>
      <c r="O398" s="31"/>
    </row>
    <row r="399" spans="1:15" x14ac:dyDescent="0.2">
      <c r="A399" s="25">
        <f>SANTANDER!A418</f>
        <v>0</v>
      </c>
      <c r="B399" s="26"/>
      <c r="C399" s="27">
        <f>SANTANDER!B418</f>
        <v>0</v>
      </c>
      <c r="D399" s="28"/>
      <c r="E399" s="28">
        <f>SANTANDER!L418</f>
        <v>0</v>
      </c>
      <c r="F399" s="28">
        <f>SANTANDER!K418</f>
        <v>0</v>
      </c>
      <c r="G399" s="29">
        <f t="shared" si="37"/>
        <v>0</v>
      </c>
      <c r="H399" s="30">
        <f t="shared" si="38"/>
        <v>0</v>
      </c>
      <c r="I399" s="29">
        <f>SANTANDER!D418</f>
        <v>0</v>
      </c>
      <c r="J399" s="30">
        <f t="shared" si="39"/>
        <v>0</v>
      </c>
      <c r="K399" s="30">
        <f t="shared" si="40"/>
        <v>0</v>
      </c>
      <c r="L399" s="30">
        <f>SANTANDER!C418</f>
        <v>0</v>
      </c>
      <c r="M399" s="88">
        <f>SANTANDER!E418</f>
        <v>0</v>
      </c>
      <c r="N399" s="29"/>
      <c r="O399" s="31"/>
    </row>
    <row r="400" spans="1:15" x14ac:dyDescent="0.2">
      <c r="A400" s="25">
        <f>SANTANDER!A419</f>
        <v>0</v>
      </c>
      <c r="B400" s="26"/>
      <c r="C400" s="27">
        <f>SANTANDER!B419</f>
        <v>0</v>
      </c>
      <c r="D400" s="28"/>
      <c r="E400" s="28">
        <f>SANTANDER!L419</f>
        <v>0</v>
      </c>
      <c r="F400" s="28">
        <f>SANTANDER!K419</f>
        <v>0</v>
      </c>
      <c r="G400" s="29">
        <f t="shared" si="37"/>
        <v>0</v>
      </c>
      <c r="H400" s="30">
        <f t="shared" si="38"/>
        <v>0</v>
      </c>
      <c r="I400" s="29">
        <f>SANTANDER!D419</f>
        <v>0</v>
      </c>
      <c r="J400" s="30">
        <f t="shared" si="39"/>
        <v>0</v>
      </c>
      <c r="K400" s="30">
        <f t="shared" si="40"/>
        <v>0</v>
      </c>
      <c r="L400" s="30">
        <f>SANTANDER!C419</f>
        <v>0</v>
      </c>
      <c r="M400" s="88">
        <f>SANTANDER!E419</f>
        <v>0</v>
      </c>
      <c r="N400" s="29"/>
      <c r="O400" s="31"/>
    </row>
    <row r="401" spans="1:15" x14ac:dyDescent="0.2">
      <c r="A401" s="25">
        <f>SANTANDER!A420</f>
        <v>0</v>
      </c>
      <c r="B401" s="26"/>
      <c r="C401" s="27">
        <f>SANTANDER!B420</f>
        <v>0</v>
      </c>
      <c r="D401" s="28"/>
      <c r="E401" s="28">
        <f>SANTANDER!L420</f>
        <v>0</v>
      </c>
      <c r="F401" s="28">
        <f>SANTANDER!K420</f>
        <v>0</v>
      </c>
      <c r="G401" s="29">
        <f t="shared" si="37"/>
        <v>0</v>
      </c>
      <c r="H401" s="30">
        <f t="shared" si="38"/>
        <v>0</v>
      </c>
      <c r="I401" s="29">
        <f>SANTANDER!D420</f>
        <v>0</v>
      </c>
      <c r="J401" s="30">
        <f t="shared" si="39"/>
        <v>0</v>
      </c>
      <c r="K401" s="30">
        <f t="shared" si="40"/>
        <v>0</v>
      </c>
      <c r="L401" s="30">
        <f>SANTANDER!C420</f>
        <v>0</v>
      </c>
      <c r="M401" s="88">
        <f>SANTANDER!E420</f>
        <v>0</v>
      </c>
      <c r="N401" s="29"/>
      <c r="O401" s="31"/>
    </row>
    <row r="402" spans="1:15" x14ac:dyDescent="0.2">
      <c r="A402" s="25">
        <f>SANTANDER!A421</f>
        <v>0</v>
      </c>
      <c r="B402" s="26"/>
      <c r="C402" s="27">
        <f>SANTANDER!B421</f>
        <v>0</v>
      </c>
      <c r="D402" s="28"/>
      <c r="E402" s="28">
        <f>SANTANDER!L421</f>
        <v>0</v>
      </c>
      <c r="F402" s="28">
        <f>SANTANDER!K421</f>
        <v>0</v>
      </c>
      <c r="G402" s="29">
        <f t="shared" si="37"/>
        <v>0</v>
      </c>
      <c r="H402" s="30">
        <f t="shared" si="38"/>
        <v>0</v>
      </c>
      <c r="I402" s="29">
        <f>SANTANDER!D421</f>
        <v>0</v>
      </c>
      <c r="J402" s="30">
        <f t="shared" si="39"/>
        <v>0</v>
      </c>
      <c r="K402" s="30">
        <f t="shared" si="40"/>
        <v>0</v>
      </c>
      <c r="L402" s="30">
        <f>SANTANDER!C421</f>
        <v>0</v>
      </c>
      <c r="M402" s="88">
        <f>SANTANDER!E421</f>
        <v>0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29</v>
      </c>
      <c r="D403" s="28"/>
      <c r="E403" s="28">
        <f>SANTANDER!L422</f>
        <v>0</v>
      </c>
      <c r="F403" s="28">
        <f>SANTANDER!K422</f>
        <v>0</v>
      </c>
      <c r="G403" s="29">
        <f t="shared" si="37"/>
        <v>0</v>
      </c>
      <c r="H403" s="30">
        <f t="shared" si="38"/>
        <v>0</v>
      </c>
      <c r="I403" s="29">
        <f>SANTANDER!D422</f>
        <v>0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>
        <f>M195-L403</f>
        <v>489997.36000000004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2022-10-21T17:32:58Z</dcterms:modified>
</cp:coreProperties>
</file>